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šnja\Desktop\"/>
    </mc:Choice>
  </mc:AlternateContent>
  <bookViews>
    <workbookView xWindow="0" yWindow="0" windowWidth="28800" windowHeight="12375" activeTab="1"/>
  </bookViews>
  <sheets>
    <sheet name="Prihodi" sheetId="8" r:id="rId1"/>
    <sheet name="Rashodi" sheetId="7" r:id="rId2"/>
  </sheets>
  <calcPr calcId="162913"/>
</workbook>
</file>

<file path=xl/calcChain.xml><?xml version="1.0" encoding="utf-8"?>
<calcChain xmlns="http://schemas.openxmlformats.org/spreadsheetml/2006/main">
  <c r="F253" i="7" l="1"/>
  <c r="E253" i="7"/>
  <c r="D13" i="8" l="1"/>
  <c r="F18" i="8"/>
  <c r="F17" i="8" s="1"/>
  <c r="F16" i="8" s="1"/>
  <c r="E17" i="8"/>
  <c r="E16" i="8" s="1"/>
  <c r="D17" i="8"/>
  <c r="D16" i="8" s="1"/>
  <c r="D54" i="8"/>
  <c r="D53" i="8" s="1"/>
  <c r="E54" i="8"/>
  <c r="E53" i="8" s="1"/>
  <c r="D59" i="8"/>
  <c r="E59" i="8"/>
  <c r="D70" i="8"/>
  <c r="D69" i="8" s="1"/>
  <c r="E70" i="8"/>
  <c r="E69" i="8" s="1"/>
  <c r="D72" i="8"/>
  <c r="E72" i="8"/>
  <c r="D80" i="8"/>
  <c r="D79" i="8" s="1"/>
  <c r="D78" i="8" s="1"/>
  <c r="D77" i="8" s="1"/>
  <c r="E80" i="8"/>
  <c r="E79" i="8" s="1"/>
  <c r="E78" i="8" s="1"/>
  <c r="E77" i="8" s="1"/>
  <c r="D89" i="8"/>
  <c r="D88" i="8" s="1"/>
  <c r="D87" i="8" s="1"/>
  <c r="D86" i="8" s="1"/>
  <c r="E89" i="8"/>
  <c r="E88" i="8" s="1"/>
  <c r="E87" i="8" s="1"/>
  <c r="E86" i="8" s="1"/>
  <c r="D93" i="8"/>
  <c r="D92" i="8" s="1"/>
  <c r="E93" i="8"/>
  <c r="E92" i="8" s="1"/>
  <c r="D100" i="8"/>
  <c r="E100" i="8"/>
  <c r="D102" i="8"/>
  <c r="E102" i="8"/>
  <c r="D110" i="8"/>
  <c r="D109" i="8" s="1"/>
  <c r="E110" i="8"/>
  <c r="E109" i="8" s="1"/>
  <c r="D112" i="8"/>
  <c r="E112" i="8"/>
  <c r="D118" i="8"/>
  <c r="D117" i="8" s="1"/>
  <c r="D116" i="8" s="1"/>
  <c r="E118" i="8"/>
  <c r="E117" i="8" s="1"/>
  <c r="E116" i="8" s="1"/>
  <c r="D122" i="8"/>
  <c r="E122" i="8"/>
  <c r="D125" i="8"/>
  <c r="E125" i="8"/>
  <c r="D130" i="8"/>
  <c r="D129" i="8" s="1"/>
  <c r="E130" i="8"/>
  <c r="E129" i="8" s="1"/>
  <c r="D136" i="8"/>
  <c r="D135" i="8" s="1"/>
  <c r="E136" i="8"/>
  <c r="E135" i="8" s="1"/>
  <c r="D144" i="8"/>
  <c r="D143" i="8" s="1"/>
  <c r="D142" i="8" s="1"/>
  <c r="E144" i="8"/>
  <c r="E143" i="8" s="1"/>
  <c r="E142" i="8" s="1"/>
  <c r="D148" i="8"/>
  <c r="D147" i="8" s="1"/>
  <c r="E148" i="8"/>
  <c r="E147" i="8" s="1"/>
  <c r="D150" i="8"/>
  <c r="E150" i="8"/>
  <c r="D155" i="8"/>
  <c r="E155" i="8"/>
  <c r="D159" i="8"/>
  <c r="E159" i="8"/>
  <c r="F90" i="8"/>
  <c r="F89" i="8" s="1"/>
  <c r="F88" i="8" s="1"/>
  <c r="F87" i="8" s="1"/>
  <c r="F86" i="8" s="1"/>
  <c r="F158" i="8"/>
  <c r="F151" i="8"/>
  <c r="F150" i="8" s="1"/>
  <c r="F124" i="8"/>
  <c r="F127" i="8"/>
  <c r="F126" i="8"/>
  <c r="F120" i="8"/>
  <c r="F101" i="8"/>
  <c r="F100" i="8" s="1"/>
  <c r="F165" i="8"/>
  <c r="E164" i="8"/>
  <c r="E166" i="8" s="1"/>
  <c r="D164" i="8"/>
  <c r="D166" i="8" s="1"/>
  <c r="F163" i="8"/>
  <c r="F162" i="8"/>
  <c r="F160" i="8"/>
  <c r="F159" i="8" s="1"/>
  <c r="F157" i="8"/>
  <c r="F156" i="8"/>
  <c r="F149" i="8"/>
  <c r="F148" i="8" s="1"/>
  <c r="F141" i="8"/>
  <c r="F140" i="8"/>
  <c r="F139" i="8"/>
  <c r="F138" i="8"/>
  <c r="F137" i="8"/>
  <c r="F134" i="8"/>
  <c r="F133" i="8"/>
  <c r="F132" i="8"/>
  <c r="F131" i="8"/>
  <c r="F123" i="8"/>
  <c r="F119" i="8"/>
  <c r="F114" i="8"/>
  <c r="F113" i="8"/>
  <c r="F111" i="8"/>
  <c r="F110" i="8" s="1"/>
  <c r="F109" i="8" s="1"/>
  <c r="F106" i="8"/>
  <c r="F105" i="8"/>
  <c r="F104" i="8"/>
  <c r="F103" i="8"/>
  <c r="F97" i="8"/>
  <c r="F96" i="8"/>
  <c r="F95" i="8"/>
  <c r="F94" i="8"/>
  <c r="F85" i="8"/>
  <c r="F84" i="8"/>
  <c r="F83" i="8"/>
  <c r="F82" i="8"/>
  <c r="F81" i="8"/>
  <c r="F76" i="8"/>
  <c r="F75" i="8"/>
  <c r="F74" i="8"/>
  <c r="F73" i="8"/>
  <c r="F71" i="8"/>
  <c r="F70" i="8" s="1"/>
  <c r="F69" i="8" s="1"/>
  <c r="F66" i="8"/>
  <c r="F65" i="8" s="1"/>
  <c r="E65" i="8"/>
  <c r="D65" i="8"/>
  <c r="F64" i="8"/>
  <c r="F63" i="8"/>
  <c r="F62" i="8"/>
  <c r="F61" i="8"/>
  <c r="F60" i="8"/>
  <c r="F58" i="8"/>
  <c r="F57" i="8"/>
  <c r="F56" i="8"/>
  <c r="F55" i="8"/>
  <c r="F48" i="8"/>
  <c r="F47" i="8"/>
  <c r="E46" i="8"/>
  <c r="E45" i="8" s="1"/>
  <c r="D46" i="8"/>
  <c r="D45" i="8" s="1"/>
  <c r="F44" i="8"/>
  <c r="F43" i="8"/>
  <c r="E42" i="8"/>
  <c r="E41" i="8" s="1"/>
  <c r="E40" i="8" s="1"/>
  <c r="D42" i="8"/>
  <c r="D41" i="8" s="1"/>
  <c r="D40" i="8" s="1"/>
  <c r="F39" i="8"/>
  <c r="F38" i="8" s="1"/>
  <c r="F37" i="8" s="1"/>
  <c r="E38" i="8"/>
  <c r="E37" i="8" s="1"/>
  <c r="D38" i="8"/>
  <c r="D37" i="8" s="1"/>
  <c r="F36" i="8"/>
  <c r="F35" i="8"/>
  <c r="F34" i="8"/>
  <c r="F33" i="8"/>
  <c r="F32" i="8"/>
  <c r="F31" i="8"/>
  <c r="F30" i="8"/>
  <c r="E29" i="8"/>
  <c r="E28" i="8" s="1"/>
  <c r="D29" i="8"/>
  <c r="D28" i="8" s="1"/>
  <c r="F26" i="8"/>
  <c r="F25" i="8"/>
  <c r="F24" i="8"/>
  <c r="F23" i="8"/>
  <c r="F22" i="8"/>
  <c r="E21" i="8"/>
  <c r="E20" i="8" s="1"/>
  <c r="E19" i="8" s="1"/>
  <c r="D21" i="8"/>
  <c r="D20" i="8" s="1"/>
  <c r="D19" i="8" s="1"/>
  <c r="F15" i="8"/>
  <c r="F14" i="8"/>
  <c r="E13" i="8"/>
  <c r="E12" i="8" s="1"/>
  <c r="D12" i="8" l="1"/>
  <c r="D68" i="8"/>
  <c r="D67" i="8" s="1"/>
  <c r="D128" i="8"/>
  <c r="D121" i="8"/>
  <c r="D115" i="8" s="1"/>
  <c r="D146" i="8"/>
  <c r="E154" i="8"/>
  <c r="E153" i="8" s="1"/>
  <c r="E152" i="8" s="1"/>
  <c r="D154" i="8"/>
  <c r="D153" i="8" s="1"/>
  <c r="D152" i="8" s="1"/>
  <c r="D108" i="8"/>
  <c r="D107" i="8" s="1"/>
  <c r="E146" i="8"/>
  <c r="E128" i="8"/>
  <c r="E121" i="8"/>
  <c r="E115" i="8" s="1"/>
  <c r="E52" i="8"/>
  <c r="E51" i="8" s="1"/>
  <c r="D52" i="8"/>
  <c r="D51" i="8" s="1"/>
  <c r="F118" i="8"/>
  <c r="E108" i="8"/>
  <c r="E107" i="8" s="1"/>
  <c r="E99" i="8"/>
  <c r="E98" i="8" s="1"/>
  <c r="E91" i="8" s="1"/>
  <c r="E68" i="8"/>
  <c r="E67" i="8" s="1"/>
  <c r="D99" i="8"/>
  <c r="D98" i="8" s="1"/>
  <c r="D91" i="8" s="1"/>
  <c r="F155" i="8"/>
  <c r="F154" i="8" s="1"/>
  <c r="F153" i="8" s="1"/>
  <c r="F152" i="8" s="1"/>
  <c r="F122" i="8"/>
  <c r="F125" i="8"/>
  <c r="F117" i="8"/>
  <c r="F116" i="8" s="1"/>
  <c r="F59" i="8"/>
  <c r="F136" i="8"/>
  <c r="F135" i="8" s="1"/>
  <c r="F13" i="8"/>
  <c r="F12" i="8" s="1"/>
  <c r="F42" i="8"/>
  <c r="F41" i="8" s="1"/>
  <c r="F40" i="8" s="1"/>
  <c r="F46" i="8"/>
  <c r="F45" i="8" s="1"/>
  <c r="F54" i="8"/>
  <c r="F53" i="8" s="1"/>
  <c r="F130" i="8"/>
  <c r="F129" i="8" s="1"/>
  <c r="F147" i="8"/>
  <c r="F146" i="8" s="1"/>
  <c r="F164" i="8"/>
  <c r="F166" i="8" s="1"/>
  <c r="F80" i="8"/>
  <c r="F79" i="8" s="1"/>
  <c r="F78" i="8" s="1"/>
  <c r="F77" i="8" s="1"/>
  <c r="D27" i="8"/>
  <c r="F72" i="8"/>
  <c r="F102" i="8"/>
  <c r="F99" i="8" s="1"/>
  <c r="F98" i="8" s="1"/>
  <c r="F112" i="8"/>
  <c r="F93" i="8"/>
  <c r="F92" i="8" s="1"/>
  <c r="F29" i="8"/>
  <c r="F28" i="8" s="1"/>
  <c r="F27" i="8" s="1"/>
  <c r="F21" i="8"/>
  <c r="F20" i="8" s="1"/>
  <c r="F19" i="8" s="1"/>
  <c r="E27" i="8"/>
  <c r="E11" i="8" s="1"/>
  <c r="E10" i="8" s="1"/>
  <c r="E9" i="8" s="1"/>
  <c r="E8" i="8" s="1"/>
  <c r="E7" i="8" s="1"/>
  <c r="G27" i="7"/>
  <c r="G26" i="7" s="1"/>
  <c r="F243" i="7"/>
  <c r="E243" i="7"/>
  <c r="G247" i="7"/>
  <c r="F221" i="7"/>
  <c r="F220" i="7" s="1"/>
  <c r="E221" i="7"/>
  <c r="E220" i="7" s="1"/>
  <c r="G222" i="7"/>
  <c r="G221" i="7" s="1"/>
  <c r="G220" i="7" s="1"/>
  <c r="F193" i="7"/>
  <c r="F192" i="7" s="1"/>
  <c r="E193" i="7"/>
  <c r="E192" i="7" s="1"/>
  <c r="G198" i="7"/>
  <c r="G197" i="7"/>
  <c r="F196" i="7"/>
  <c r="E196" i="7"/>
  <c r="G195" i="7"/>
  <c r="F189" i="7"/>
  <c r="F188" i="7" s="1"/>
  <c r="F187" i="7" s="1"/>
  <c r="E189" i="7"/>
  <c r="E188" i="7" s="1"/>
  <c r="E187" i="7" s="1"/>
  <c r="G191" i="7"/>
  <c r="G178" i="7"/>
  <c r="G177" i="7" s="1"/>
  <c r="G176" i="7" s="1"/>
  <c r="F177" i="7"/>
  <c r="F176" i="7" s="1"/>
  <c r="E177" i="7"/>
  <c r="E176" i="7" s="1"/>
  <c r="G161" i="7"/>
  <c r="G162" i="7"/>
  <c r="G163" i="7"/>
  <c r="G164" i="7"/>
  <c r="G165" i="7"/>
  <c r="G166" i="7"/>
  <c r="G167" i="7"/>
  <c r="G57" i="7"/>
  <c r="G80" i="7"/>
  <c r="G79" i="7" s="1"/>
  <c r="G78" i="7" s="1"/>
  <c r="G77" i="7" s="1"/>
  <c r="G117" i="7"/>
  <c r="G118" i="7"/>
  <c r="G119" i="7"/>
  <c r="G116" i="7"/>
  <c r="F151" i="7"/>
  <c r="F150" i="7" s="1"/>
  <c r="E151" i="7"/>
  <c r="E150" i="7" s="1"/>
  <c r="G153" i="7"/>
  <c r="G154" i="7"/>
  <c r="G155" i="7"/>
  <c r="G152" i="7"/>
  <c r="F158" i="7"/>
  <c r="F157" i="7" s="1"/>
  <c r="G158" i="7"/>
  <c r="G157" i="7" s="1"/>
  <c r="E158" i="7"/>
  <c r="E157" i="7" s="1"/>
  <c r="G252" i="7"/>
  <c r="G251" i="7"/>
  <c r="G249" i="7"/>
  <c r="G248" i="7" s="1"/>
  <c r="F248" i="7"/>
  <c r="E248" i="7"/>
  <c r="G246" i="7"/>
  <c r="G245" i="7"/>
  <c r="G244" i="7"/>
  <c r="G239" i="7"/>
  <c r="G235" i="7"/>
  <c r="G234" i="7"/>
  <c r="F233" i="7"/>
  <c r="F232" i="7" s="1"/>
  <c r="F231" i="7" s="1"/>
  <c r="E233" i="7"/>
  <c r="E232" i="7" s="1"/>
  <c r="E231" i="7" s="1"/>
  <c r="G230" i="7"/>
  <c r="G229" i="7"/>
  <c r="G228" i="7"/>
  <c r="F227" i="7"/>
  <c r="F226" i="7" s="1"/>
  <c r="E227" i="7"/>
  <c r="E226" i="7" s="1"/>
  <c r="G225" i="7"/>
  <c r="G224" i="7"/>
  <c r="F223" i="7"/>
  <c r="E223" i="7"/>
  <c r="G216" i="7"/>
  <c r="G215" i="7" s="1"/>
  <c r="G214" i="7" s="1"/>
  <c r="G213" i="7" s="1"/>
  <c r="F215" i="7"/>
  <c r="F214" i="7" s="1"/>
  <c r="F213" i="7" s="1"/>
  <c r="E215" i="7"/>
  <c r="E214" i="7" s="1"/>
  <c r="E213" i="7" s="1"/>
  <c r="G212" i="7"/>
  <c r="G211" i="7"/>
  <c r="G210" i="7"/>
  <c r="G209" i="7"/>
  <c r="G208" i="7"/>
  <c r="F207" i="7"/>
  <c r="F206" i="7" s="1"/>
  <c r="E207" i="7"/>
  <c r="E206" i="7" s="1"/>
  <c r="G205" i="7"/>
  <c r="G204" i="7"/>
  <c r="G203" i="7"/>
  <c r="G202" i="7"/>
  <c r="F201" i="7"/>
  <c r="F200" i="7" s="1"/>
  <c r="E201" i="7"/>
  <c r="E200" i="7" s="1"/>
  <c r="G194" i="7"/>
  <c r="G190" i="7"/>
  <c r="G185" i="7"/>
  <c r="G184" i="7"/>
  <c r="F183" i="7"/>
  <c r="E183" i="7"/>
  <c r="G182" i="7"/>
  <c r="G181" i="7" s="1"/>
  <c r="G180" i="7" s="1"/>
  <c r="F181" i="7"/>
  <c r="F180" i="7" s="1"/>
  <c r="E181" i="7"/>
  <c r="E180" i="7" s="1"/>
  <c r="G174" i="7"/>
  <c r="G173" i="7"/>
  <c r="G172" i="7"/>
  <c r="G171" i="7"/>
  <c r="G170" i="7"/>
  <c r="G169" i="7"/>
  <c r="G168" i="7"/>
  <c r="F160" i="7"/>
  <c r="E160" i="7"/>
  <c r="G148" i="7"/>
  <c r="G147" i="7" s="1"/>
  <c r="G146" i="7" s="1"/>
  <c r="G145" i="7" s="1"/>
  <c r="F147" i="7"/>
  <c r="F146" i="7" s="1"/>
  <c r="F145" i="7" s="1"/>
  <c r="E147" i="7"/>
  <c r="E146" i="7" s="1"/>
  <c r="E145" i="7" s="1"/>
  <c r="G143" i="7"/>
  <c r="F143" i="7"/>
  <c r="E143" i="7"/>
  <c r="G141" i="7"/>
  <c r="F141" i="7"/>
  <c r="E141" i="7"/>
  <c r="G138" i="7"/>
  <c r="G137" i="7" s="1"/>
  <c r="G136" i="7" s="1"/>
  <c r="G135" i="7" s="1"/>
  <c r="F137" i="7"/>
  <c r="F136" i="7" s="1"/>
  <c r="F135" i="7" s="1"/>
  <c r="G134" i="7"/>
  <c r="G133" i="7"/>
  <c r="G132" i="7"/>
  <c r="F131" i="7"/>
  <c r="F130" i="7" s="1"/>
  <c r="F129" i="7" s="1"/>
  <c r="E131" i="7"/>
  <c r="E130" i="7" s="1"/>
  <c r="E129" i="7" s="1"/>
  <c r="G128" i="7"/>
  <c r="G127" i="7"/>
  <c r="G126" i="7"/>
  <c r="G125" i="7"/>
  <c r="G124" i="7"/>
  <c r="F123" i="7"/>
  <c r="F122" i="7" s="1"/>
  <c r="F121" i="7" s="1"/>
  <c r="E123" i="7"/>
  <c r="E122" i="7" s="1"/>
  <c r="E121" i="7" s="1"/>
  <c r="F115" i="7"/>
  <c r="F114" i="7" s="1"/>
  <c r="E115" i="7"/>
  <c r="E114" i="7" s="1"/>
  <c r="G113" i="7"/>
  <c r="G112" i="7"/>
  <c r="G111" i="7"/>
  <c r="G110" i="7"/>
  <c r="G109" i="7"/>
  <c r="G108" i="7"/>
  <c r="F107" i="7"/>
  <c r="F106" i="7" s="1"/>
  <c r="F105" i="7" s="1"/>
  <c r="E107" i="7"/>
  <c r="E106" i="7" s="1"/>
  <c r="E105" i="7" s="1"/>
  <c r="G104" i="7"/>
  <c r="G103" i="7"/>
  <c r="G102" i="7"/>
  <c r="G101" i="7"/>
  <c r="G100" i="7"/>
  <c r="G99" i="7"/>
  <c r="G98" i="7"/>
  <c r="F97" i="7"/>
  <c r="F96" i="7" s="1"/>
  <c r="F95" i="7" s="1"/>
  <c r="E97" i="7"/>
  <c r="E96" i="7" s="1"/>
  <c r="E95" i="7" s="1"/>
  <c r="G93" i="7"/>
  <c r="G92" i="7" s="1"/>
  <c r="G91" i="7" s="1"/>
  <c r="G90" i="7" s="1"/>
  <c r="F92" i="7"/>
  <c r="F89" i="7" s="1"/>
  <c r="E92" i="7"/>
  <c r="E89" i="7" s="1"/>
  <c r="G88" i="7"/>
  <c r="G87" i="7"/>
  <c r="G86" i="7"/>
  <c r="G85" i="7"/>
  <c r="F84" i="7"/>
  <c r="F83" i="7" s="1"/>
  <c r="F82" i="7" s="1"/>
  <c r="F81" i="7" s="1"/>
  <c r="E84" i="7"/>
  <c r="E83" i="7" s="1"/>
  <c r="E82" i="7" s="1"/>
  <c r="E81" i="7" s="1"/>
  <c r="F79" i="7"/>
  <c r="F78" i="7" s="1"/>
  <c r="F77" i="7" s="1"/>
  <c r="E79" i="7"/>
  <c r="E78" i="7" s="1"/>
  <c r="E77" i="7" s="1"/>
  <c r="G76" i="7"/>
  <c r="G75" i="7"/>
  <c r="G74" i="7"/>
  <c r="G73" i="7"/>
  <c r="F72" i="7"/>
  <c r="F71" i="7" s="1"/>
  <c r="F70" i="7" s="1"/>
  <c r="E72" i="7"/>
  <c r="E71" i="7" s="1"/>
  <c r="E70" i="7" s="1"/>
  <c r="G67" i="7"/>
  <c r="G66" i="7"/>
  <c r="G65" i="7"/>
  <c r="G64" i="7"/>
  <c r="G63" i="7"/>
  <c r="F62" i="7"/>
  <c r="F61" i="7" s="1"/>
  <c r="F60" i="7" s="1"/>
  <c r="F59" i="7" s="1"/>
  <c r="E62" i="7"/>
  <c r="E61" i="7" s="1"/>
  <c r="E60" i="7" s="1"/>
  <c r="E59" i="7" s="1"/>
  <c r="G58" i="7"/>
  <c r="G56" i="7"/>
  <c r="G55" i="7"/>
  <c r="F54" i="7"/>
  <c r="F53" i="7" s="1"/>
  <c r="F52" i="7" s="1"/>
  <c r="F51" i="7" s="1"/>
  <c r="E54" i="7"/>
  <c r="E53" i="7" s="1"/>
  <c r="E52" i="7" s="1"/>
  <c r="E51" i="7" s="1"/>
  <c r="G50" i="7"/>
  <c r="G49" i="7"/>
  <c r="F48" i="7"/>
  <c r="F47" i="7" s="1"/>
  <c r="E48" i="7"/>
  <c r="E47" i="7" s="1"/>
  <c r="G46" i="7"/>
  <c r="G45" i="7"/>
  <c r="G44" i="7"/>
  <c r="G43" i="7"/>
  <c r="G42" i="7"/>
  <c r="G41" i="7"/>
  <c r="G40" i="7"/>
  <c r="G39" i="7"/>
  <c r="F38" i="7"/>
  <c r="F37" i="7" s="1"/>
  <c r="E38" i="7"/>
  <c r="E37" i="7" s="1"/>
  <c r="G36" i="7"/>
  <c r="G35" i="7"/>
  <c r="G34" i="7"/>
  <c r="F33" i="7"/>
  <c r="E33" i="7"/>
  <c r="G32" i="7"/>
  <c r="G31" i="7" s="1"/>
  <c r="G30" i="7" s="1"/>
  <c r="F31" i="7"/>
  <c r="F30" i="7" s="1"/>
  <c r="E31" i="7"/>
  <c r="E30" i="7" s="1"/>
  <c r="F26" i="7"/>
  <c r="E26" i="7"/>
  <c r="G24" i="7"/>
  <c r="G23" i="7"/>
  <c r="G22" i="7"/>
  <c r="G21" i="7"/>
  <c r="F20" i="7"/>
  <c r="E20" i="7"/>
  <c r="G19" i="7"/>
  <c r="G18" i="7"/>
  <c r="G17" i="7"/>
  <c r="G16" i="7"/>
  <c r="F15" i="7"/>
  <c r="F14" i="7" s="1"/>
  <c r="E15" i="7"/>
  <c r="E14" i="7" s="1"/>
  <c r="D50" i="8" l="1"/>
  <c r="E50" i="8"/>
  <c r="F128" i="8"/>
  <c r="F108" i="8"/>
  <c r="F107" i="8" s="1"/>
  <c r="F121" i="8"/>
  <c r="F115" i="8" s="1"/>
  <c r="F145" i="8"/>
  <c r="F144" i="8" s="1"/>
  <c r="F143" i="8" s="1"/>
  <c r="F142" i="8" s="1"/>
  <c r="F68" i="8"/>
  <c r="F67" i="8" s="1"/>
  <c r="F52" i="8"/>
  <c r="F51" i="8" s="1"/>
  <c r="F91" i="8"/>
  <c r="F11" i="8"/>
  <c r="F10" i="8" s="1"/>
  <c r="F9" i="8" s="1"/>
  <c r="F8" i="8" s="1"/>
  <c r="F7" i="8" s="1"/>
  <c r="E29" i="7"/>
  <c r="E28" i="7" s="1"/>
  <c r="F179" i="7"/>
  <c r="F175" i="7" s="1"/>
  <c r="G196" i="7"/>
  <c r="F29" i="7"/>
  <c r="F28" i="7" s="1"/>
  <c r="F219" i="7"/>
  <c r="E179" i="7"/>
  <c r="E175" i="7" s="1"/>
  <c r="G253" i="7"/>
  <c r="E242" i="7"/>
  <c r="E241" i="7" s="1"/>
  <c r="E240" i="7" s="1"/>
  <c r="E219" i="7"/>
  <c r="G48" i="7"/>
  <c r="G47" i="7" s="1"/>
  <c r="G243" i="7"/>
  <c r="G242" i="7" s="1"/>
  <c r="G241" i="7" s="1"/>
  <c r="G240" i="7" s="1"/>
  <c r="G33" i="7"/>
  <c r="G29" i="7" s="1"/>
  <c r="E218" i="7"/>
  <c r="E217" i="7" s="1"/>
  <c r="G131" i="7"/>
  <c r="G130" i="7" s="1"/>
  <c r="G129" i="7" s="1"/>
  <c r="E199" i="7"/>
  <c r="G223" i="7"/>
  <c r="G219" i="7" s="1"/>
  <c r="F218" i="7"/>
  <c r="F217" i="7" s="1"/>
  <c r="G15" i="7"/>
  <c r="G14" i="7" s="1"/>
  <c r="G189" i="7"/>
  <c r="G188" i="7" s="1"/>
  <c r="G187" i="7" s="1"/>
  <c r="F186" i="7"/>
  <c r="G84" i="7"/>
  <c r="G83" i="7" s="1"/>
  <c r="G82" i="7" s="1"/>
  <c r="G81" i="7" s="1"/>
  <c r="F140" i="7"/>
  <c r="F139" i="7" s="1"/>
  <c r="E156" i="7"/>
  <c r="E149" i="7" s="1"/>
  <c r="F156" i="7"/>
  <c r="F149" i="7" s="1"/>
  <c r="G89" i="7"/>
  <c r="G201" i="7"/>
  <c r="G200" i="7" s="1"/>
  <c r="F13" i="7"/>
  <c r="F12" i="7" s="1"/>
  <c r="G20" i="7"/>
  <c r="E91" i="7"/>
  <c r="E90" i="7" s="1"/>
  <c r="G123" i="7"/>
  <c r="G122" i="7" s="1"/>
  <c r="G121" i="7" s="1"/>
  <c r="E140" i="7"/>
  <c r="E139" i="7" s="1"/>
  <c r="E137" i="7" s="1"/>
  <c r="E136" i="7" s="1"/>
  <c r="E135" i="7" s="1"/>
  <c r="E120" i="7" s="1"/>
  <c r="G233" i="7"/>
  <c r="G232" i="7" s="1"/>
  <c r="G231" i="7" s="1"/>
  <c r="F242" i="7"/>
  <c r="F241" i="7" s="1"/>
  <c r="F240" i="7" s="1"/>
  <c r="G193" i="7"/>
  <c r="G192" i="7" s="1"/>
  <c r="E13" i="7"/>
  <c r="E12" i="7" s="1"/>
  <c r="G140" i="7"/>
  <c r="G139" i="7" s="1"/>
  <c r="G183" i="7"/>
  <c r="G179" i="7" s="1"/>
  <c r="G175" i="7" s="1"/>
  <c r="G207" i="7"/>
  <c r="G206" i="7" s="1"/>
  <c r="G227" i="7"/>
  <c r="G226" i="7" s="1"/>
  <c r="G115" i="7"/>
  <c r="G114" i="7" s="1"/>
  <c r="E186" i="7"/>
  <c r="G160" i="7"/>
  <c r="G156" i="7" s="1"/>
  <c r="G54" i="7"/>
  <c r="G53" i="7" s="1"/>
  <c r="G52" i="7" s="1"/>
  <c r="G51" i="7" s="1"/>
  <c r="F69" i="7"/>
  <c r="F94" i="7"/>
  <c r="G151" i="7"/>
  <c r="G150" i="7" s="1"/>
  <c r="G38" i="7"/>
  <c r="G37" i="7" s="1"/>
  <c r="G107" i="7"/>
  <c r="G106" i="7" s="1"/>
  <c r="G105" i="7" s="1"/>
  <c r="F120" i="7"/>
  <c r="G97" i="7"/>
  <c r="G96" i="7" s="1"/>
  <c r="G95" i="7" s="1"/>
  <c r="E69" i="7"/>
  <c r="E94" i="7"/>
  <c r="G62" i="7"/>
  <c r="G61" i="7" s="1"/>
  <c r="G60" i="7" s="1"/>
  <c r="G59" i="7" s="1"/>
  <c r="G72" i="7"/>
  <c r="G71" i="7" s="1"/>
  <c r="G70" i="7" s="1"/>
  <c r="G69" i="7" s="1"/>
  <c r="F91" i="7"/>
  <c r="F90" i="7" s="1"/>
  <c r="F199" i="7"/>
  <c r="F50" i="8" l="1"/>
  <c r="E11" i="7"/>
  <c r="E9" i="7"/>
  <c r="G186" i="7"/>
  <c r="F11" i="7"/>
  <c r="G120" i="7"/>
  <c r="G13" i="7"/>
  <c r="G12" i="7" s="1"/>
  <c r="G28" i="7"/>
  <c r="G218" i="7"/>
  <c r="G217" i="7" s="1"/>
  <c r="G199" i="7"/>
  <c r="G94" i="7"/>
  <c r="G149" i="7"/>
  <c r="F68" i="7"/>
  <c r="F10" i="7" l="1"/>
  <c r="F9" i="7" s="1"/>
  <c r="F8" i="7" s="1"/>
  <c r="F7" i="7" s="1"/>
  <c r="F6" i="7" s="1"/>
  <c r="F5" i="7" s="1"/>
  <c r="E8" i="7"/>
  <c r="E7" i="7" s="1"/>
  <c r="E6" i="7" s="1"/>
  <c r="E5" i="7" s="1"/>
  <c r="G11" i="7"/>
  <c r="G68" i="7"/>
  <c r="G10" i="7" l="1"/>
  <c r="G9" i="7" s="1"/>
  <c r="G8" i="7" s="1"/>
  <c r="G7" i="7" s="1"/>
  <c r="G6" i="7" s="1"/>
  <c r="G5" i="7" s="1"/>
  <c r="D11" i="8" l="1"/>
  <c r="D10" i="8" s="1"/>
  <c r="D9" i="8" s="1"/>
  <c r="D8" i="8" s="1"/>
  <c r="D7" i="8" s="1"/>
</calcChain>
</file>

<file path=xl/sharedStrings.xml><?xml version="1.0" encoding="utf-8"?>
<sst xmlns="http://schemas.openxmlformats.org/spreadsheetml/2006/main" count="1132" uniqueCount="376">
  <si>
    <t/>
  </si>
  <si>
    <t>POZICIJA</t>
  </si>
  <si>
    <t>BROJ KONTA</t>
  </si>
  <si>
    <t>VRSTA PRIHODA / PRIMITAKA</t>
  </si>
  <si>
    <t>PLANIRANO</t>
  </si>
  <si>
    <t>PROMJENA IZNOS</t>
  </si>
  <si>
    <t>NOVI IZNOS</t>
  </si>
  <si>
    <t>SVEUKUPNO PRIHODI</t>
  </si>
  <si>
    <t>Razdjel</t>
  </si>
  <si>
    <t>204</t>
  </si>
  <si>
    <t>UPRAVNI ODJEL ZA DRUŠTVENE DJELATNOSTI</t>
  </si>
  <si>
    <t>Glava</t>
  </si>
  <si>
    <t>20403</t>
  </si>
  <si>
    <t>OSNOVNE ŠKOLE</t>
  </si>
  <si>
    <t>Proračunski korisnik</t>
  </si>
  <si>
    <t>9415</t>
  </si>
  <si>
    <t>OŠ ANTUNA MIHANOVIĆA</t>
  </si>
  <si>
    <t xml:space="preserve">Korisnik </t>
  </si>
  <si>
    <t>PK019</t>
  </si>
  <si>
    <t>OŠ Antuna Mihanovića</t>
  </si>
  <si>
    <t xml:space="preserve">Izvor </t>
  </si>
  <si>
    <t>2.</t>
  </si>
  <si>
    <t>Vlastiti prihodi</t>
  </si>
  <si>
    <t>2.2.</t>
  </si>
  <si>
    <t>Vlastiti prihod - proračunski korisnici</t>
  </si>
  <si>
    <t>P0178</t>
  </si>
  <si>
    <t>661</t>
  </si>
  <si>
    <t>Prihodi od prodaje proizvoda i robe te pruženih usluga</t>
  </si>
  <si>
    <t>P0179</t>
  </si>
  <si>
    <t>9221</t>
  </si>
  <si>
    <t>3.</t>
  </si>
  <si>
    <t>Prihodi za posebne namjene</t>
  </si>
  <si>
    <t>3.9.</t>
  </si>
  <si>
    <t>Prihodi po posebnim ugovorima/Naknada za neizgrađena parkir.</t>
  </si>
  <si>
    <t>3.9.1</t>
  </si>
  <si>
    <t>Prihodi po posebnim propisima - proračunski korisnici</t>
  </si>
  <si>
    <t>P0245</t>
  </si>
  <si>
    <t>652</t>
  </si>
  <si>
    <t>P0246</t>
  </si>
  <si>
    <t>P0247</t>
  </si>
  <si>
    <t>Višak prihoda - PB</t>
  </si>
  <si>
    <t>P0248</t>
  </si>
  <si>
    <t>Višak prihoda - ŠK</t>
  </si>
  <si>
    <t>P0521</t>
  </si>
  <si>
    <t>4.</t>
  </si>
  <si>
    <t>Pomoći</t>
  </si>
  <si>
    <t>4.1.</t>
  </si>
  <si>
    <t>Tekuće pomoći iz državnog proračuna</t>
  </si>
  <si>
    <t>4.1.1.</t>
  </si>
  <si>
    <t>Pomoći - proračunski korisnici</t>
  </si>
  <si>
    <t>P0288</t>
  </si>
  <si>
    <t>636</t>
  </si>
  <si>
    <t>Pomoći proračunskim korisnicima iz proračuna koji im nije nadležan</t>
  </si>
  <si>
    <t>P0289</t>
  </si>
  <si>
    <t>Pomoći proračunskim korisnicima iz proračuna koji im nije nadležan - udžbenici</t>
  </si>
  <si>
    <t>P0290</t>
  </si>
  <si>
    <t>Pomoći proračunskim korisnicima iz proračuna koji im nije nadležan - plaća MZO</t>
  </si>
  <si>
    <t>P0506</t>
  </si>
  <si>
    <t>4.2.</t>
  </si>
  <si>
    <t>Tekuće pomoći iz županijskog proračuna</t>
  </si>
  <si>
    <t>4.2.2</t>
  </si>
  <si>
    <t>Tekuće pomoći iz županijskog proračuna-proračunski korisnici</t>
  </si>
  <si>
    <t>P0347</t>
  </si>
  <si>
    <t>5.</t>
  </si>
  <si>
    <t>Donacije</t>
  </si>
  <si>
    <t>5.1.</t>
  </si>
  <si>
    <t>Tekuće donacije</t>
  </si>
  <si>
    <t>5.1.2</t>
  </si>
  <si>
    <t>Tekuće donacije - PRORAČUNSKI KORISNICI</t>
  </si>
  <si>
    <t>P0403</t>
  </si>
  <si>
    <t>663</t>
  </si>
  <si>
    <t>Donacije od pravnih i fizičkih osoba izvan općeg proračuna</t>
  </si>
  <si>
    <t>6.</t>
  </si>
  <si>
    <t>Prihodi od nefinancijske imovine i nadoknade štete s osnova</t>
  </si>
  <si>
    <t>6.5.</t>
  </si>
  <si>
    <t>Prihodi od nefininancijske imovine i naknade štete - PK</t>
  </si>
  <si>
    <t>P0438</t>
  </si>
  <si>
    <t>Prihodi po posebnim propisima (naknada štete)</t>
  </si>
  <si>
    <t>P0439</t>
  </si>
  <si>
    <t>721</t>
  </si>
  <si>
    <t>Prihodi od prodaje građevinskih objekata</t>
  </si>
  <si>
    <t>VRSTA RASHODA / IZDATAKA</t>
  </si>
  <si>
    <t>SVEUKUPNO RASHODI / IZDACI</t>
  </si>
  <si>
    <t>Glavni program</t>
  </si>
  <si>
    <t>A00</t>
  </si>
  <si>
    <t>NOVA PROGRAMSKA KLASIFIKACIJA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</si>
  <si>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</si>
  <si>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</si>
  <si>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</si>
  <si>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</si>
  <si>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</si>
  <si>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</si>
  <si>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1.</t>
  </si>
  <si>
    <t>Opći prihodi i primitci</t>
  </si>
  <si>
    <t>1.1.</t>
  </si>
  <si>
    <t>Opći prihodi i primitci (nenamjenski)</t>
  </si>
  <si>
    <t xml:space="preserve">1.1.1.    </t>
  </si>
  <si>
    <t>Prihodi iz nadležnog proračuna - PK Osnovne škole</t>
  </si>
  <si>
    <t>R0807</t>
  </si>
  <si>
    <t>321</t>
  </si>
  <si>
    <t>Naknade troškova zaposlenima</t>
  </si>
  <si>
    <t>R2673</t>
  </si>
  <si>
    <t>322</t>
  </si>
  <si>
    <t>Rashodi za materijal i energiju</t>
  </si>
  <si>
    <t>R2671</t>
  </si>
  <si>
    <t>323</t>
  </si>
  <si>
    <t>Rashodi za usluge</t>
  </si>
  <si>
    <t>R0808</t>
  </si>
  <si>
    <t>329</t>
  </si>
  <si>
    <t>Ostali nespomenuti rashodi poslovanja</t>
  </si>
  <si>
    <t>1.2.</t>
  </si>
  <si>
    <t>Decentralizirana funkcija-osnovno školstvo</t>
  </si>
  <si>
    <t>R0809</t>
  </si>
  <si>
    <t>R0810</t>
  </si>
  <si>
    <t>R0811</t>
  </si>
  <si>
    <t>R0812</t>
  </si>
  <si>
    <t>R0813</t>
  </si>
  <si>
    <t>343</t>
  </si>
  <si>
    <t>Ostali financijski rashodi</t>
  </si>
  <si>
    <t>1.2.1</t>
  </si>
  <si>
    <t>Decentralizirana funkcija - osn. školstvo - preneseni višak</t>
  </si>
  <si>
    <t>R2714</t>
  </si>
  <si>
    <t>A106002</t>
  </si>
  <si>
    <t>FINANCIRANJE TEMELJEM STVARNIH TROŠKOVA</t>
  </si>
  <si>
    <t>R0814</t>
  </si>
  <si>
    <t>R0815</t>
  </si>
  <si>
    <t>R2728</t>
  </si>
  <si>
    <t>Rashodi za materijal i energiju - pedagoška dokumentacija</t>
  </si>
  <si>
    <t>R0816</t>
  </si>
  <si>
    <t>R0816-01</t>
  </si>
  <si>
    <t>Rashodi za usluge-PRIJEVOZ UČENIKA GPP</t>
  </si>
  <si>
    <t>R0817</t>
  </si>
  <si>
    <t>R0818</t>
  </si>
  <si>
    <t>R0819</t>
  </si>
  <si>
    <t>R0820</t>
  </si>
  <si>
    <t>R0821</t>
  </si>
  <si>
    <t>R0822</t>
  </si>
  <si>
    <t>R0823</t>
  </si>
  <si>
    <t>R0824</t>
  </si>
  <si>
    <t>R0825</t>
  </si>
  <si>
    <t>Rashodi za usluge (naknada štete)</t>
  </si>
  <si>
    <t>R0826</t>
  </si>
  <si>
    <t>Ostali nespomenuti rashodi poslovanja (najam stana)</t>
  </si>
  <si>
    <t>A106004</t>
  </si>
  <si>
    <t>RASHODI ZA ZAPOSLENE U OSNOVNIM ŠKOLAMA</t>
  </si>
  <si>
    <t>R0827</t>
  </si>
  <si>
    <t>311</t>
  </si>
  <si>
    <t>Plaće po sudskim presudama (MZO)</t>
  </si>
  <si>
    <t>R0828</t>
  </si>
  <si>
    <t>Plaće (Bruto)-COP</t>
  </si>
  <si>
    <t>R0829</t>
  </si>
  <si>
    <t>313</t>
  </si>
  <si>
    <t>Doprinosi na plaće</t>
  </si>
  <si>
    <t>R0830</t>
  </si>
  <si>
    <t>Doprinosi na plaće (plaće po sudskim presudama-MZO)</t>
  </si>
  <si>
    <t>A106005</t>
  </si>
  <si>
    <t>OSTALI RASHODI ZA ZAPOSLENE U OSNOVNOM ŠKOLSTVU</t>
  </si>
  <si>
    <t>R0831</t>
  </si>
  <si>
    <t>312</t>
  </si>
  <si>
    <t>Ostali rashodi za zaposlene</t>
  </si>
  <si>
    <t>R0832</t>
  </si>
  <si>
    <t>R0833</t>
  </si>
  <si>
    <t>Ostali nespomenuti rashodi poslovanja (plaće po sudskim presudama-MZO)</t>
  </si>
  <si>
    <t>R0834</t>
  </si>
  <si>
    <t>R0835</t>
  </si>
  <si>
    <t>Ostali financijski rashodi(plaće po sudskim presudama-MZO)</t>
  </si>
  <si>
    <t>1061</t>
  </si>
  <si>
    <t>POSEBNI PROGRAMI OSNOVNIH ŠKOLA</t>
  </si>
  <si>
    <t>A106102</t>
  </si>
  <si>
    <t>ŠKOLSKA KUHINJA</t>
  </si>
  <si>
    <t>R0836</t>
  </si>
  <si>
    <t>R0837</t>
  </si>
  <si>
    <t>R0838</t>
  </si>
  <si>
    <t>R0839</t>
  </si>
  <si>
    <t>422</t>
  </si>
  <si>
    <t>Postrojenja i oprema</t>
  </si>
  <si>
    <t>R0836 02</t>
  </si>
  <si>
    <t>Besplatni obrok</t>
  </si>
  <si>
    <t>A106103</t>
  </si>
  <si>
    <t>R0840</t>
  </si>
  <si>
    <t>R0841</t>
  </si>
  <si>
    <t>Sitan inventar</t>
  </si>
  <si>
    <t>R0842</t>
  </si>
  <si>
    <t>R0843</t>
  </si>
  <si>
    <t>A106104</t>
  </si>
  <si>
    <t>STRUČNA VIJEĆA, MENTORSTVA, NATJECANJA, STRUČNI ISPITI I KURIKULARNA REFORMA</t>
  </si>
  <si>
    <t>R0844</t>
  </si>
  <si>
    <t>R0844-01</t>
  </si>
  <si>
    <t>Ostali rashodi za zaposlene-str.ispiti(kandidati)-višak 2022.</t>
  </si>
  <si>
    <t>R2797</t>
  </si>
  <si>
    <t>Naknade troškova zaposlenima - Dnevnice i putni trošak na natjecanja</t>
  </si>
  <si>
    <t>R0845</t>
  </si>
  <si>
    <t>R0846</t>
  </si>
  <si>
    <t>R0847</t>
  </si>
  <si>
    <t>R0848</t>
  </si>
  <si>
    <t>R0849</t>
  </si>
  <si>
    <t>R0850</t>
  </si>
  <si>
    <t>R0851</t>
  </si>
  <si>
    <t>R0852</t>
  </si>
  <si>
    <t>R0853</t>
  </si>
  <si>
    <t>R0854</t>
  </si>
  <si>
    <t>372</t>
  </si>
  <si>
    <t>Ostale naknade građanima i kućanstvima iz proračuna-radne bilj.i radni udžb.</t>
  </si>
  <si>
    <t>R0855</t>
  </si>
  <si>
    <t>R0856</t>
  </si>
  <si>
    <t>R0857</t>
  </si>
  <si>
    <t>R0858</t>
  </si>
  <si>
    <t>A106106</t>
  </si>
  <si>
    <t>PRODUŽENI BORAVAK</t>
  </si>
  <si>
    <t xml:space="preserve">1.1.2.    </t>
  </si>
  <si>
    <t>Opći prihodi (nenamjenski) - PK Osnovne škole</t>
  </si>
  <si>
    <t>R0859</t>
  </si>
  <si>
    <t>Plaće (Bruto)</t>
  </si>
  <si>
    <t>R0860</t>
  </si>
  <si>
    <t>R0861</t>
  </si>
  <si>
    <t>R0862</t>
  </si>
  <si>
    <t>R0863</t>
  </si>
  <si>
    <t>R0864</t>
  </si>
  <si>
    <t>R0865</t>
  </si>
  <si>
    <t>Tekući projekt</t>
  </si>
  <si>
    <t>T106111</t>
  </si>
  <si>
    <t>OSIGURAJMO IM JEDNAKOST 6</t>
  </si>
  <si>
    <t>R0471 02</t>
  </si>
  <si>
    <t>R0472 02</t>
  </si>
  <si>
    <t>Plaće za zaposlene (neprihvatljivi tr.)</t>
  </si>
  <si>
    <t>R0473 02</t>
  </si>
  <si>
    <t>Doprinosi za obvezno zdravstveno osiguranje (neprihvatljivi tr.)</t>
  </si>
  <si>
    <t>R0474 02</t>
  </si>
  <si>
    <t>4.6.</t>
  </si>
  <si>
    <t>Tekuće pomoći temeljem prijenos sredstava EU i od međ. org.</t>
  </si>
  <si>
    <t>R0475 02</t>
  </si>
  <si>
    <t>R0476 02</t>
  </si>
  <si>
    <t>R0477 02</t>
  </si>
  <si>
    <t>R0478 02</t>
  </si>
  <si>
    <t>R0479 02</t>
  </si>
  <si>
    <t>R0480 02</t>
  </si>
  <si>
    <t>R0481 02</t>
  </si>
  <si>
    <t>R0482 02</t>
  </si>
  <si>
    <t>R0483 02</t>
  </si>
  <si>
    <t>R0484 02</t>
  </si>
  <si>
    <t>R0485 02</t>
  </si>
  <si>
    <t>R0486 02</t>
  </si>
  <si>
    <t>R0487 02</t>
  </si>
  <si>
    <t>R0488 02</t>
  </si>
  <si>
    <t>T106112</t>
  </si>
  <si>
    <t>ŠKOLSKA SHEMA 2</t>
  </si>
  <si>
    <t>4.1.4</t>
  </si>
  <si>
    <t>Tekuće pomoći iz državnog proračuna-preneseni višak</t>
  </si>
  <si>
    <t>R0867 01</t>
  </si>
  <si>
    <t>R0866</t>
  </si>
  <si>
    <t>R0867</t>
  </si>
  <si>
    <t>T106113</t>
  </si>
  <si>
    <t>ŠKOLSKA SHEMA 3</t>
  </si>
  <si>
    <t>1.1.4</t>
  </si>
  <si>
    <t>Predfinanciranje EU projekata-PK</t>
  </si>
  <si>
    <t>R2737</t>
  </si>
  <si>
    <t>R2738</t>
  </si>
  <si>
    <t>T106114</t>
  </si>
  <si>
    <t>OSIGURAJMO IM JEDNAKOST 7</t>
  </si>
  <si>
    <t>R2766</t>
  </si>
  <si>
    <t>Plaće za zaposlene</t>
  </si>
  <si>
    <t>R2767</t>
  </si>
  <si>
    <t>R2768</t>
  </si>
  <si>
    <t>R2769</t>
  </si>
  <si>
    <t>Doprinosi za obvezno zdravstveno osiguranje</t>
  </si>
  <si>
    <t>R2770</t>
  </si>
  <si>
    <t>R2771</t>
  </si>
  <si>
    <t>R2772</t>
  </si>
  <si>
    <t>R2773</t>
  </si>
  <si>
    <t>R2774</t>
  </si>
  <si>
    <t>Naknade za prijevoz na posao i s posla</t>
  </si>
  <si>
    <t>T106115</t>
  </si>
  <si>
    <t>ŠKOLE JEDNAKIH MOGUĆNOSTI 7</t>
  </si>
  <si>
    <t>R2720</t>
  </si>
  <si>
    <t>1062</t>
  </si>
  <si>
    <t>ULAGANJE U OBJEKTE OSNOVNIH ŠKOLA</t>
  </si>
  <si>
    <t>A106202</t>
  </si>
  <si>
    <t>UREĐENJE I OPREMANJE ŠKOLA</t>
  </si>
  <si>
    <t>R0868</t>
  </si>
  <si>
    <t>R0869</t>
  </si>
  <si>
    <t>R0870</t>
  </si>
  <si>
    <t>R0871</t>
  </si>
  <si>
    <t>424</t>
  </si>
  <si>
    <t>Knjige</t>
  </si>
  <si>
    <t>R0872</t>
  </si>
  <si>
    <t>R0873</t>
  </si>
  <si>
    <t>Knjige, umjetnička djela i ostale izložbene vrijednosti-udžbenici</t>
  </si>
  <si>
    <t>R0874</t>
  </si>
  <si>
    <t>1063</t>
  </si>
  <si>
    <t>TEKUĆE I INVESTICIJSKO ODRŽAVANJE OSNOVNIH ŠKOLA</t>
  </si>
  <si>
    <t>A106301</t>
  </si>
  <si>
    <t>R0493 02</t>
  </si>
  <si>
    <t>Inspekcijski nalazi</t>
  </si>
  <si>
    <t>R0493 23</t>
  </si>
  <si>
    <t>R2799</t>
  </si>
  <si>
    <t>Hitne intervencije</t>
  </si>
  <si>
    <t>R2685</t>
  </si>
  <si>
    <t>Tekuće i investicijsko održavanje</t>
  </si>
  <si>
    <t>Prihodi po posebnim propisima (uplate polaznika stručnog osposobljavanja i sportska natjecanja)</t>
  </si>
  <si>
    <t>OŠ ANTUNA MIHANOVIĆA OSIJEK</t>
  </si>
  <si>
    <t>PRIHODI</t>
  </si>
  <si>
    <t>RASHODI</t>
  </si>
  <si>
    <t>Višak prihoda 2022.g.</t>
  </si>
  <si>
    <t>Višak prihoda 2022.g.- (stručno osposobljavanje-kandidati)</t>
  </si>
  <si>
    <t>FINANCIRANJE TEMELJEM STVARNIH TROŠKOVA-GRAD</t>
  </si>
  <si>
    <t>FINANCIRANJE TEMELJEM KRITERIJA-GRAD</t>
  </si>
  <si>
    <t>PRODUŽENI BORAVAK-GRAD-PLAĆE</t>
  </si>
  <si>
    <t>Plaće (Bruto)-višak 2022.</t>
  </si>
  <si>
    <t>Postrojenja i oprema (višak 2022.)</t>
  </si>
  <si>
    <t>PRIHODI OD GRADA OSIJEKA</t>
  </si>
  <si>
    <t>P0001</t>
  </si>
  <si>
    <t>P0002</t>
  </si>
  <si>
    <t>P0003</t>
  </si>
  <si>
    <t>2. Rebalans financijskog plana za 2023.g.</t>
  </si>
  <si>
    <t>Decentralizirana funkcija-osnovno školstvo-preneseni višak</t>
  </si>
  <si>
    <t>1.2.1.</t>
  </si>
  <si>
    <r>
      <t>Rashodi za materijal i energiju</t>
    </r>
    <r>
      <rPr>
        <sz val="8"/>
        <color rgb="FFFF0000"/>
        <rFont val="Arial"/>
        <family val="2"/>
        <charset val="238"/>
      </rPr>
      <t xml:space="preserve"> (višak 2022.)</t>
    </r>
  </si>
  <si>
    <r>
      <t>Rashodi za usluge</t>
    </r>
    <r>
      <rPr>
        <sz val="8"/>
        <color rgb="FFFF0000"/>
        <rFont val="Arial"/>
        <family val="2"/>
        <charset val="238"/>
      </rPr>
      <t xml:space="preserve"> (višak 2022.)</t>
    </r>
  </si>
  <si>
    <r>
      <t xml:space="preserve">Ostali nespomenuti rashodi poslovanja </t>
    </r>
    <r>
      <rPr>
        <sz val="8"/>
        <color rgb="FFFF0000"/>
        <rFont val="Arial"/>
        <family val="2"/>
        <charset val="238"/>
      </rPr>
      <t>(višak 2022.)</t>
    </r>
  </si>
  <si>
    <t>R2907 01</t>
  </si>
  <si>
    <t>R2907</t>
  </si>
  <si>
    <t>R2000 07</t>
  </si>
  <si>
    <t>P0506 02</t>
  </si>
  <si>
    <t>BESPLATNE HIGIJENSKE POTREPŠTINE</t>
  </si>
  <si>
    <t>Pomoći ŠKOLSKA KUHINJA</t>
  </si>
  <si>
    <t>ŠKOLSKA KUHINJA 2</t>
  </si>
  <si>
    <t>P0506 01</t>
  </si>
  <si>
    <t>Prihodi po posebnim propisima(produženi boravak-RODITELJI (obrok i fiksni dio)</t>
  </si>
  <si>
    <t>Pomoći proračunskim korisnicima iz proračuna koji im nije nadležan - za plaće učiteljica u produženom boravku</t>
  </si>
  <si>
    <t>BESPLATNE MENSTRUALNE HIGIJENSKE POTREPŠTINE</t>
  </si>
  <si>
    <t>Pomoći - proračunski korisnici (ZA PLAĆE UČITELJA U PRODUŽ.BORAVKU</t>
  </si>
  <si>
    <t>Obrok u produženom boravku za učenike iz Ukrajine</t>
  </si>
  <si>
    <t>Postorojenja i oprema (dodatno)</t>
  </si>
  <si>
    <t>Postrojenja i oprema (računala i računalna oprema 27.9.2023.)</t>
  </si>
  <si>
    <t>Postrojenja i oprema (računala i računalna oprema)</t>
  </si>
  <si>
    <t>Tekuće donacije (BESPLATNE HIGIJENSKE POTREPŠTINE)</t>
  </si>
  <si>
    <t>Pomoći proračunskim korisnicima iz proračuna koji im nije nadležan - za BESPLATNE MENSTRUALNE POTREPŠTINE</t>
  </si>
  <si>
    <t>R4945</t>
  </si>
  <si>
    <t>R4946</t>
  </si>
  <si>
    <t>UKUPAN PLAN NAKON REBALANSA</t>
  </si>
  <si>
    <t>Pomoći proračunskim korisnicima iz proračuna koji im nije nadležan - besplatni obrok (školska kuhinja1)</t>
  </si>
  <si>
    <t>Pomoći proračunskim korisnicima iz proračuna koji im nije nadležan - besplatni obrok (školska kuhinja2)</t>
  </si>
  <si>
    <t>UKUPAN PLAN  NAKON REBALANSA</t>
  </si>
  <si>
    <t>UČENIČKE EKSKURZIJE I DONACIJE</t>
  </si>
  <si>
    <t>A106108</t>
  </si>
  <si>
    <t>UČENIČKA ZADRUGA</t>
  </si>
  <si>
    <t>Donacije- UČENIČKA ZADRUGA</t>
  </si>
  <si>
    <t>P0550</t>
  </si>
  <si>
    <t xml:space="preserve">Plaće za zaposlene </t>
  </si>
  <si>
    <t>UKUPNI RASHODI</t>
  </si>
  <si>
    <t xml:space="preserve">OŠ ANTUNA MIHANOVIĆA OSIJEK </t>
  </si>
  <si>
    <t>2. Rebalans financijskkog plana za 2023.g.</t>
  </si>
  <si>
    <t>P0403 01</t>
  </si>
  <si>
    <t>R843 01</t>
  </si>
  <si>
    <t>4.1.3.</t>
  </si>
  <si>
    <t>Fond za sufinanciranje provedbe EU projekata</t>
  </si>
  <si>
    <t>R05065</t>
  </si>
  <si>
    <t>Vlastiti prihodi - proračunski korisnici</t>
  </si>
  <si>
    <t>R5202</t>
  </si>
  <si>
    <t>Rashodi za meterijal i energiju</t>
  </si>
  <si>
    <t>R5157</t>
  </si>
  <si>
    <t>Rashodi za materijal i energiju-mlijeko</t>
  </si>
  <si>
    <t>Rashodi za materijal i energiju-voće i povrće</t>
  </si>
  <si>
    <t>R5158</t>
  </si>
  <si>
    <t>R5114</t>
  </si>
  <si>
    <t>R5159</t>
  </si>
  <si>
    <t>1.1.1.</t>
  </si>
  <si>
    <t>R0868-01</t>
  </si>
  <si>
    <t>R5097</t>
  </si>
  <si>
    <t>Fond za sufinaciranje provedbe EU projekata</t>
  </si>
  <si>
    <t>R5065</t>
  </si>
  <si>
    <t>Vlastiti prihodi-proračunski korisnici</t>
  </si>
  <si>
    <t>A106112</t>
  </si>
  <si>
    <t>BESPLATNE HIGIJENSKE MENSTRUALNE POTREPŠTINE</t>
  </si>
  <si>
    <t>Rashodi za usluge (košnja trave)</t>
  </si>
  <si>
    <t>PRIHODI OD MZO, OBŽ,VLASTITI PRIHODI, DONACIJE,PRIHODI PO POSEBNIM PROPISIMA, PRIH.OD NEFINANCIJSKE IMOVINE I NAKNADE ŠTETE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</si>
</sst>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sz val="9"/>
      <color rgb="FF009E47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color rgb="FF009E47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3535FF"/>
        <bgColor rgb="FF3535FF"/>
      </patternFill>
    </fill>
    <fill>
      <patternFill patternType="solid">
        <fgColor rgb="FFA3C9B9"/>
        <bgColor rgb="FFA3C9B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6CCBF"/>
        <bgColor rgb="FFFFEE75"/>
      </patternFill>
    </fill>
    <fill>
      <patternFill patternType="solid">
        <fgColor rgb="FF86CCBF"/>
        <bgColor indexed="64"/>
      </patternFill>
    </fill>
    <fill>
      <patternFill patternType="solid">
        <fgColor rgb="FF86CCBF"/>
        <bgColor rgb="FFA3C9B9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1" fillId="0" borderId="0" xfId="0" applyFont="1"/>
    <xf numFmtId="0" fontId="4" fillId="2" borderId="0" xfId="1" applyFont="1" applyFill="1" applyAlignment="1">
      <alignment horizontal="left" vertical="center" wrapText="1" readingOrder="1"/>
    </xf>
    <xf numFmtId="164" fontId="4" fillId="2" borderId="0" xfId="1" applyNumberFormat="1" applyFont="1" applyFill="1" applyAlignment="1">
      <alignment horizontal="right" vertical="center" wrapText="1" readingOrder="1"/>
    </xf>
    <xf numFmtId="0" fontId="4" fillId="3" borderId="0" xfId="1" applyFont="1" applyFill="1" applyAlignment="1">
      <alignment horizontal="left" vertical="center" wrapText="1" readingOrder="1"/>
    </xf>
    <xf numFmtId="0" fontId="4" fillId="4" borderId="0" xfId="1" applyFont="1" applyFill="1" applyAlignment="1">
      <alignment horizontal="left" vertical="center" wrapText="1" readingOrder="1"/>
    </xf>
    <xf numFmtId="0" fontId="4" fillId="5" borderId="0" xfId="1" applyFont="1" applyFill="1" applyAlignment="1">
      <alignment horizontal="left" vertical="center" wrapText="1" readingOrder="1"/>
    </xf>
    <xf numFmtId="0" fontId="5" fillId="6" borderId="0" xfId="1" applyFont="1" applyFill="1" applyAlignment="1">
      <alignment horizontal="left" vertical="center" wrapText="1" readingOrder="1"/>
    </xf>
    <xf numFmtId="0" fontId="5" fillId="6" borderId="0" xfId="1" applyFont="1" applyFill="1" applyAlignment="1">
      <alignment vertical="center" wrapText="1" readingOrder="1"/>
    </xf>
    <xf numFmtId="164" fontId="5" fillId="6" borderId="0" xfId="1" applyNumberFormat="1" applyFont="1" applyFill="1" applyAlignment="1">
      <alignment horizontal="right" vertical="center" wrapText="1" readingOrder="1"/>
    </xf>
    <xf numFmtId="0" fontId="5" fillId="7" borderId="0" xfId="1" applyFont="1" applyFill="1" applyAlignment="1">
      <alignment horizontal="left" vertical="center" wrapText="1" readingOrder="1"/>
    </xf>
    <xf numFmtId="0" fontId="5" fillId="8" borderId="0" xfId="1" applyFont="1" applyFill="1" applyAlignment="1">
      <alignment horizontal="left" vertical="center" wrapText="1" readingOrder="1"/>
    </xf>
    <xf numFmtId="0" fontId="2" fillId="9" borderId="0" xfId="1" applyFont="1" applyFill="1" applyAlignment="1">
      <alignment horizontal="left" vertical="center" wrapText="1" readingOrder="1"/>
    </xf>
    <xf numFmtId="0" fontId="5" fillId="10" borderId="0" xfId="1" applyFont="1" applyFill="1" applyAlignment="1">
      <alignment horizontal="left" vertical="center" wrapText="1" readingOrder="1"/>
    </xf>
    <xf numFmtId="0" fontId="2" fillId="11" borderId="0" xfId="1" applyFont="1" applyFill="1" applyAlignment="1">
      <alignment horizontal="left" vertical="center" wrapText="1" readingOrder="1"/>
    </xf>
    <xf numFmtId="0" fontId="5" fillId="12" borderId="0" xfId="1" applyFont="1" applyFill="1" applyAlignment="1">
      <alignment horizontal="left" vertical="center" wrapText="1" readingOrder="1"/>
    </xf>
    <xf numFmtId="0" fontId="5" fillId="12" borderId="0" xfId="1" applyFont="1" applyFill="1" applyAlignment="1">
      <alignment vertical="center" wrapText="1" readingOrder="1"/>
    </xf>
    <xf numFmtId="0" fontId="5" fillId="13" borderId="0" xfId="1" applyFont="1" applyFill="1" applyAlignment="1">
      <alignment horizontal="left" vertical="center" wrapText="1" readingOrder="1"/>
    </xf>
    <xf numFmtId="0" fontId="5" fillId="13" borderId="0" xfId="1" applyFont="1" applyFill="1" applyAlignment="1">
      <alignment vertical="center" wrapText="1" readingOrder="1"/>
    </xf>
    <xf numFmtId="164" fontId="5" fillId="13" borderId="0" xfId="1" applyNumberFormat="1" applyFont="1" applyFill="1" applyAlignment="1">
      <alignment horizontal="right" vertical="center" wrapText="1" readingOrder="1"/>
    </xf>
    <xf numFmtId="0" fontId="5" fillId="14" borderId="0" xfId="1" applyFont="1" applyFill="1" applyAlignment="1">
      <alignment horizontal="left" vertical="center" wrapText="1" readingOrder="1"/>
    </xf>
    <xf numFmtId="0" fontId="5" fillId="14" borderId="0" xfId="1" applyFont="1" applyFill="1" applyAlignment="1">
      <alignment vertical="center" wrapText="1" readingOrder="1"/>
    </xf>
    <xf numFmtId="164" fontId="5" fillId="14" borderId="0" xfId="1" applyNumberFormat="1" applyFont="1" applyFill="1" applyAlignment="1">
      <alignment horizontal="right" vertical="center" wrapText="1" readingOrder="1"/>
    </xf>
    <xf numFmtId="0" fontId="2" fillId="0" borderId="1" xfId="1" applyFont="1" applyBorder="1" applyAlignment="1">
      <alignment horizontal="right" vertical="center" wrapText="1" readingOrder="1"/>
    </xf>
    <xf numFmtId="164" fontId="4" fillId="4" borderId="0" xfId="1" applyNumberFormat="1" applyFont="1" applyFill="1" applyAlignment="1">
      <alignment horizontal="right" vertical="center" wrapText="1" readingOrder="1"/>
    </xf>
    <xf numFmtId="164" fontId="4" fillId="5" borderId="0" xfId="1" applyNumberFormat="1" applyFont="1" applyFill="1" applyAlignment="1">
      <alignment horizontal="right" vertical="center" wrapText="1" readingOrder="1"/>
    </xf>
    <xf numFmtId="164" fontId="4" fillId="3" borderId="0" xfId="1" applyNumberFormat="1" applyFont="1" applyFill="1" applyAlignment="1">
      <alignment horizontal="right" vertical="center" wrapText="1" readingOrder="1"/>
    </xf>
    <xf numFmtId="164" fontId="5" fillId="8" borderId="0" xfId="1" applyNumberFormat="1" applyFont="1" applyFill="1" applyAlignment="1">
      <alignment horizontal="right" vertical="center" wrapText="1" readingOrder="1"/>
    </xf>
    <xf numFmtId="164" fontId="2" fillId="9" borderId="0" xfId="1" applyNumberFormat="1" applyFont="1" applyFill="1" applyAlignment="1">
      <alignment horizontal="right" vertical="center" wrapText="1" readingOrder="1"/>
    </xf>
    <xf numFmtId="164" fontId="5" fillId="7" borderId="0" xfId="1" applyNumberFormat="1" applyFont="1" applyFill="1" applyAlignment="1">
      <alignment horizontal="right" vertical="center" wrapText="1" readingOrder="1"/>
    </xf>
    <xf numFmtId="164" fontId="5" fillId="10" borderId="0" xfId="1" applyNumberFormat="1" applyFont="1" applyFill="1" applyAlignment="1">
      <alignment horizontal="right" vertical="center" wrapText="1" readingOrder="1"/>
    </xf>
    <xf numFmtId="164" fontId="2" fillId="11" borderId="0" xfId="1" applyNumberFormat="1" applyFont="1" applyFill="1" applyAlignment="1">
      <alignment horizontal="right" vertical="center" wrapText="1" readingOrder="1"/>
    </xf>
    <xf numFmtId="4" fontId="7" fillId="0" borderId="0" xfId="0" applyNumberFormat="1" applyFont="1"/>
    <xf numFmtId="4" fontId="8" fillId="15" borderId="0" xfId="0" applyNumberFormat="1" applyFont="1" applyFill="1"/>
    <xf numFmtId="4" fontId="8" fillId="16" borderId="0" xfId="0" applyNumberFormat="1" applyFont="1" applyFill="1" applyAlignment="1">
      <alignment vertical="center"/>
    </xf>
    <xf numFmtId="0" fontId="2" fillId="9" borderId="0" xfId="1" applyFont="1" applyFill="1" applyAlignment="1">
      <alignment vertical="center" wrapText="1" readingOrder="1"/>
    </xf>
    <xf numFmtId="0" fontId="1" fillId="0" borderId="0" xfId="0" applyFont="1"/>
    <xf numFmtId="0" fontId="5" fillId="8" borderId="0" xfId="1" applyFont="1" applyFill="1" applyAlignment="1">
      <alignment vertical="center" wrapText="1" readingOrder="1"/>
    </xf>
    <xf numFmtId="0" fontId="2" fillId="11" borderId="0" xfId="1" applyFont="1" applyFill="1" applyAlignment="1">
      <alignment vertical="center" wrapText="1" readingOrder="1"/>
    </xf>
    <xf numFmtId="0" fontId="5" fillId="7" borderId="0" xfId="1" applyFont="1" applyFill="1" applyAlignment="1">
      <alignment vertical="center" wrapText="1" readingOrder="1"/>
    </xf>
    <xf numFmtId="0" fontId="5" fillId="10" borderId="0" xfId="1" applyFont="1" applyFill="1" applyAlignment="1">
      <alignment vertical="center" wrapText="1" readingOrder="1"/>
    </xf>
    <xf numFmtId="0" fontId="4" fillId="4" borderId="0" xfId="1" applyFont="1" applyFill="1" applyAlignment="1">
      <alignment vertical="center" wrapText="1" readingOrder="1"/>
    </xf>
    <xf numFmtId="0" fontId="4" fillId="5" borderId="0" xfId="1" applyFont="1" applyFill="1" applyAlignment="1">
      <alignment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3" borderId="0" xfId="1" applyFont="1" applyFill="1" applyAlignment="1">
      <alignment vertical="center" wrapText="1" readingOrder="1"/>
    </xf>
    <xf numFmtId="0" fontId="2" fillId="0" borderId="1" xfId="1" applyFont="1" applyBorder="1" applyAlignment="1">
      <alignment vertical="center" wrapText="1" readingOrder="1"/>
    </xf>
    <xf numFmtId="164" fontId="13" fillId="6" borderId="0" xfId="1" applyNumberFormat="1" applyFont="1" applyFill="1" applyAlignment="1">
      <alignment horizontal="right" vertical="center" wrapText="1" readingOrder="1"/>
    </xf>
    <xf numFmtId="164" fontId="13" fillId="7" borderId="0" xfId="1" applyNumberFormat="1" applyFont="1" applyFill="1" applyAlignment="1">
      <alignment horizontal="right" vertical="center" wrapText="1" readingOrder="1"/>
    </xf>
    <xf numFmtId="164" fontId="13" fillId="8" borderId="0" xfId="1" applyNumberFormat="1" applyFont="1" applyFill="1" applyAlignment="1">
      <alignment horizontal="right" vertical="center" wrapText="1" readingOrder="1"/>
    </xf>
    <xf numFmtId="164" fontId="12" fillId="9" borderId="0" xfId="1" applyNumberFormat="1" applyFont="1" applyFill="1" applyAlignment="1">
      <alignment horizontal="right" vertical="center" wrapText="1" readingOrder="1"/>
    </xf>
    <xf numFmtId="164" fontId="13" fillId="10" borderId="0" xfId="1" applyNumberFormat="1" applyFont="1" applyFill="1" applyAlignment="1">
      <alignment horizontal="right" vertical="center" wrapText="1" readingOrder="1"/>
    </xf>
    <xf numFmtId="164" fontId="12" fillId="11" borderId="0" xfId="1" applyNumberFormat="1" applyFont="1" applyFill="1" applyAlignment="1">
      <alignment horizontal="right" vertical="center" wrapText="1" readingOrder="1"/>
    </xf>
    <xf numFmtId="164" fontId="13" fillId="13" borderId="0" xfId="1" applyNumberFormat="1" applyFont="1" applyFill="1" applyAlignment="1">
      <alignment horizontal="right" vertical="center" wrapText="1" readingOrder="1"/>
    </xf>
    <xf numFmtId="164" fontId="13" fillId="14" borderId="0" xfId="1" applyNumberFormat="1" applyFont="1" applyFill="1" applyAlignment="1">
      <alignment horizontal="right" vertical="center" wrapText="1" readingOrder="1"/>
    </xf>
    <xf numFmtId="164" fontId="5" fillId="19" borderId="0" xfId="1" applyNumberFormat="1" applyFont="1" applyFill="1" applyAlignment="1">
      <alignment horizontal="right" vertical="center" wrapText="1" readingOrder="1"/>
    </xf>
    <xf numFmtId="0" fontId="5" fillId="19" borderId="0" xfId="1" applyFont="1" applyFill="1" applyAlignment="1">
      <alignment horizontal="left" vertical="center" wrapText="1" readingOrder="1"/>
    </xf>
    <xf numFmtId="0" fontId="5" fillId="19" borderId="0" xfId="1" applyFont="1" applyFill="1" applyAlignment="1">
      <alignment vertical="center" wrapText="1" readingOrder="1"/>
    </xf>
    <xf numFmtId="0" fontId="15" fillId="0" borderId="0" xfId="0" applyFont="1" applyAlignment="1">
      <alignment horizontal="right"/>
    </xf>
    <xf numFmtId="0" fontId="15" fillId="0" borderId="0" xfId="0" quotePrefix="1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quotePrefix="1" applyFont="1" applyAlignment="1">
      <alignment horizontal="right" vertical="center"/>
    </xf>
    <xf numFmtId="0" fontId="12" fillId="11" borderId="0" xfId="1" applyFont="1" applyFill="1" applyAlignment="1">
      <alignment horizontal="left" vertical="center" wrapText="1" readingOrder="1"/>
    </xf>
    <xf numFmtId="4" fontId="1" fillId="0" borderId="0" xfId="0" applyNumberFormat="1" applyFont="1"/>
    <xf numFmtId="0" fontId="15" fillId="0" borderId="0" xfId="0" applyFont="1" applyBorder="1" applyAlignment="1">
      <alignment horizontal="right"/>
    </xf>
    <xf numFmtId="4" fontId="7" fillId="0" borderId="0" xfId="0" applyNumberFormat="1" applyFont="1" applyBorder="1"/>
    <xf numFmtId="4" fontId="16" fillId="0" borderId="0" xfId="0" applyNumberFormat="1" applyFont="1" applyBorder="1"/>
    <xf numFmtId="4" fontId="7" fillId="0" borderId="3" xfId="0" applyNumberFormat="1" applyFont="1" applyBorder="1"/>
    <xf numFmtId="0" fontId="17" fillId="0" borderId="0" xfId="0" applyFont="1" applyAlignment="1">
      <alignment horizontal="right" vertical="center"/>
    </xf>
    <xf numFmtId="4" fontId="7" fillId="0" borderId="6" xfId="0" applyNumberFormat="1" applyFont="1" applyBorder="1"/>
    <xf numFmtId="0" fontId="7" fillId="0" borderId="0" xfId="0" applyFont="1" applyAlignment="1">
      <alignment horizontal="right"/>
    </xf>
    <xf numFmtId="0" fontId="12" fillId="17" borderId="0" xfId="1" applyFont="1" applyFill="1" applyAlignment="1">
      <alignment horizontal="left" vertical="center" wrapText="1" readingOrder="1"/>
    </xf>
    <xf numFmtId="0" fontId="13" fillId="18" borderId="0" xfId="1" applyFont="1" applyFill="1" applyAlignment="1">
      <alignment vertical="center" wrapText="1" readingOrder="1"/>
    </xf>
    <xf numFmtId="164" fontId="13" fillId="19" borderId="0" xfId="1" applyNumberFormat="1" applyFont="1" applyFill="1" applyAlignment="1">
      <alignment horizontal="right" vertical="center" wrapText="1" readingOrder="1"/>
    </xf>
    <xf numFmtId="0" fontId="13" fillId="14" borderId="0" xfId="1" applyFont="1" applyFill="1" applyAlignment="1">
      <alignment horizontal="left" vertical="center" wrapText="1" readingOrder="1"/>
    </xf>
    <xf numFmtId="0" fontId="13" fillId="14" borderId="0" xfId="1" applyFont="1" applyFill="1" applyAlignment="1">
      <alignment vertical="center" wrapText="1" readingOrder="1"/>
    </xf>
    <xf numFmtId="0" fontId="13" fillId="7" borderId="0" xfId="1" applyFont="1" applyFill="1" applyAlignment="1">
      <alignment horizontal="left" vertical="center" wrapText="1" readingOrder="1"/>
    </xf>
    <xf numFmtId="0" fontId="13" fillId="7" borderId="0" xfId="1" applyFont="1" applyFill="1" applyAlignment="1">
      <alignment vertical="center" wrapText="1" readingOrder="1"/>
    </xf>
    <xf numFmtId="0" fontId="13" fillId="8" borderId="0" xfId="1" applyFont="1" applyFill="1" applyAlignment="1">
      <alignment horizontal="left" vertical="center" wrapText="1" readingOrder="1"/>
    </xf>
    <xf numFmtId="0" fontId="13" fillId="8" borderId="0" xfId="1" applyFont="1" applyFill="1" applyAlignment="1">
      <alignment vertical="center" wrapText="1" readingOrder="1"/>
    </xf>
    <xf numFmtId="0" fontId="13" fillId="10" borderId="0" xfId="1" applyFont="1" applyFill="1" applyAlignment="1">
      <alignment horizontal="left" vertical="center" wrapText="1" readingOrder="1"/>
    </xf>
    <xf numFmtId="0" fontId="13" fillId="10" borderId="0" xfId="1" applyFont="1" applyFill="1" applyAlignment="1">
      <alignment vertical="center" wrapText="1" readingOrder="1"/>
    </xf>
    <xf numFmtId="0" fontId="12" fillId="11" borderId="0" xfId="1" applyFont="1" applyFill="1" applyAlignment="1">
      <alignment vertical="center" wrapText="1" readingOrder="1"/>
    </xf>
    <xf numFmtId="0" fontId="12" fillId="9" borderId="0" xfId="1" applyFont="1" applyFill="1" applyAlignment="1">
      <alignment horizontal="left" vertical="center" wrapText="1" readingOrder="1"/>
    </xf>
    <xf numFmtId="0" fontId="12" fillId="9" borderId="0" xfId="1" applyFont="1" applyFill="1" applyAlignment="1">
      <alignment vertical="center" wrapText="1" readingOrder="1"/>
    </xf>
    <xf numFmtId="0" fontId="13" fillId="13" borderId="0" xfId="1" applyFont="1" applyFill="1" applyAlignment="1">
      <alignment horizontal="left" vertical="center" wrapText="1" readingOrder="1"/>
    </xf>
    <xf numFmtId="0" fontId="13" fillId="13" borderId="0" xfId="1" applyFont="1" applyFill="1" applyAlignment="1">
      <alignment vertical="center" wrapText="1" readingOrder="1"/>
    </xf>
    <xf numFmtId="0" fontId="19" fillId="0" borderId="0" xfId="0" applyFont="1"/>
    <xf numFmtId="164" fontId="12" fillId="11" borderId="9" xfId="1" applyNumberFormat="1" applyFont="1" applyFill="1" applyBorder="1" applyAlignment="1">
      <alignment horizontal="right" vertical="center" wrapText="1" readingOrder="1"/>
    </xf>
    <xf numFmtId="0" fontId="1" fillId="0" borderId="0" xfId="0" applyFont="1" applyBorder="1"/>
    <xf numFmtId="164" fontId="20" fillId="0" borderId="0" xfId="0" applyNumberFormat="1" applyFont="1"/>
    <xf numFmtId="164" fontId="12" fillId="11" borderId="3" xfId="1" applyNumberFormat="1" applyFont="1" applyFill="1" applyBorder="1" applyAlignment="1">
      <alignment horizontal="right" vertical="center" wrapText="1" readingOrder="1"/>
    </xf>
    <xf numFmtId="164" fontId="2" fillId="11" borderId="3" xfId="1" applyNumberFormat="1" applyFont="1" applyFill="1" applyBorder="1" applyAlignment="1">
      <alignment horizontal="right" vertical="center" wrapText="1" readingOrder="1"/>
    </xf>
    <xf numFmtId="164" fontId="2" fillId="9" borderId="3" xfId="1" applyNumberFormat="1" applyFont="1" applyFill="1" applyBorder="1" applyAlignment="1">
      <alignment horizontal="right" vertical="center" wrapText="1" readingOrder="1"/>
    </xf>
    <xf numFmtId="0" fontId="3" fillId="0" borderId="0" xfId="1" applyFont="1" applyAlignment="1">
      <alignment vertical="center" wrapText="1" readingOrder="1"/>
    </xf>
    <xf numFmtId="0" fontId="3" fillId="0" borderId="0" xfId="1" applyFont="1" applyAlignment="1">
      <alignment horizontal="right" vertical="center" wrapText="1" readingOrder="1"/>
    </xf>
    <xf numFmtId="0" fontId="10" fillId="0" borderId="0" xfId="0" applyFont="1" applyAlignment="1"/>
    <xf numFmtId="0" fontId="11" fillId="0" borderId="0" xfId="0" applyFont="1" applyAlignment="1"/>
    <xf numFmtId="0" fontId="22" fillId="0" borderId="0" xfId="1" applyFont="1" applyAlignment="1">
      <alignment horizontal="left" vertical="top" wrapText="1" readingOrder="1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 applyAlignment="1">
      <alignment readingOrder="1"/>
    </xf>
    <xf numFmtId="0" fontId="3" fillId="0" borderId="0" xfId="1" applyFont="1" applyAlignment="1">
      <alignment vertical="top" readingOrder="1"/>
    </xf>
    <xf numFmtId="0" fontId="3" fillId="0" borderId="0" xfId="1" applyFont="1" applyAlignment="1">
      <alignment horizontal="center" vertical="center" readingOrder="1"/>
    </xf>
    <xf numFmtId="0" fontId="3" fillId="0" borderId="0" xfId="1" applyFont="1" applyAlignment="1">
      <alignment horizontal="left" vertical="center" readingOrder="1"/>
    </xf>
    <xf numFmtId="0" fontId="23" fillId="0" borderId="0" xfId="1" applyFont="1" applyAlignment="1">
      <alignment readingOrder="1"/>
    </xf>
    <xf numFmtId="0" fontId="2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3" fillId="0" borderId="0" xfId="1" applyFont="1" applyAlignment="1">
      <alignment vertical="top" wrapText="1" readingOrder="1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1" applyFont="1" applyFill="1" applyAlignment="1">
      <alignment horizontal="left" vertical="center" wrapText="1" readingOrder="1"/>
    </xf>
    <xf numFmtId="0" fontId="2" fillId="0" borderId="0" xfId="1" applyFont="1" applyFill="1" applyAlignment="1">
      <alignment vertical="center" wrapText="1" readingOrder="1"/>
    </xf>
    <xf numFmtId="164" fontId="2" fillId="0" borderId="0" xfId="1" applyNumberFormat="1" applyFont="1" applyFill="1" applyAlignment="1">
      <alignment horizontal="right" vertical="center" wrapText="1" readingOrder="1"/>
    </xf>
    <xf numFmtId="164" fontId="25" fillId="11" borderId="0" xfId="1" applyNumberFormat="1" applyFont="1" applyFill="1" applyBorder="1" applyAlignment="1">
      <alignment horizontal="right" vertical="center" wrapText="1" readingOrder="1"/>
    </xf>
    <xf numFmtId="14" fontId="5" fillId="10" borderId="0" xfId="1" applyNumberFormat="1" applyFont="1" applyFill="1" applyAlignment="1">
      <alignment horizontal="left" vertical="center" wrapText="1" readingOrder="1"/>
    </xf>
    <xf numFmtId="164" fontId="12" fillId="0" borderId="0" xfId="1" applyNumberFormat="1" applyFont="1" applyFill="1" applyAlignment="1">
      <alignment horizontal="right" vertical="center" wrapText="1" readingOrder="1"/>
    </xf>
    <xf numFmtId="164" fontId="12" fillId="11" borderId="0" xfId="1" applyNumberFormat="1" applyFont="1" applyFill="1" applyBorder="1" applyAlignment="1">
      <alignment horizontal="right" vertical="center" wrapText="1" readingOrder="1"/>
    </xf>
    <xf numFmtId="0" fontId="13" fillId="0" borderId="0" xfId="1" applyFont="1" applyFill="1" applyAlignment="1">
      <alignment horizontal="left" vertical="center" wrapText="1" readingOrder="1"/>
    </xf>
    <xf numFmtId="0" fontId="12" fillId="0" borderId="0" xfId="1" applyFont="1" applyFill="1" applyAlignment="1">
      <alignment horizontal="left" vertical="center" wrapText="1" readingOrder="1"/>
    </xf>
    <xf numFmtId="0" fontId="12" fillId="0" borderId="0" xfId="1" applyFont="1" applyFill="1" applyAlignment="1">
      <alignment vertical="center" wrapText="1" readingOrder="1"/>
    </xf>
    <xf numFmtId="164" fontId="12" fillId="9" borderId="9" xfId="1" applyNumberFormat="1" applyFont="1" applyFill="1" applyBorder="1" applyAlignment="1">
      <alignment horizontal="right" vertical="center" wrapText="1" readingOrder="1"/>
    </xf>
    <xf numFmtId="0" fontId="3" fillId="0" borderId="0" xfId="1" applyFont="1" applyBorder="1" applyAlignment="1">
      <alignment vertical="center" readingOrder="1"/>
    </xf>
    <xf numFmtId="0" fontId="2" fillId="0" borderId="0" xfId="1" applyFont="1" applyBorder="1" applyAlignment="1">
      <alignment horizontal="right" vertical="center" wrapText="1" readingOrder="1"/>
    </xf>
    <xf numFmtId="164" fontId="4" fillId="2" borderId="0" xfId="1" applyNumberFormat="1" applyFont="1" applyFill="1" applyBorder="1" applyAlignment="1">
      <alignment horizontal="right" vertical="center" wrapText="1" readingOrder="1"/>
    </xf>
    <xf numFmtId="164" fontId="4" fillId="3" borderId="0" xfId="1" applyNumberFormat="1" applyFont="1" applyFill="1" applyBorder="1" applyAlignment="1">
      <alignment horizontal="right" vertical="center" wrapText="1" readingOrder="1"/>
    </xf>
    <xf numFmtId="164" fontId="4" fillId="4" borderId="0" xfId="1" applyNumberFormat="1" applyFont="1" applyFill="1" applyBorder="1" applyAlignment="1">
      <alignment horizontal="right" vertical="center" wrapText="1" readingOrder="1"/>
    </xf>
    <xf numFmtId="164" fontId="4" fillId="5" borderId="0" xfId="1" applyNumberFormat="1" applyFont="1" applyFill="1" applyBorder="1" applyAlignment="1">
      <alignment horizontal="right" vertical="center" wrapText="1" readingOrder="1"/>
    </xf>
    <xf numFmtId="164" fontId="13" fillId="6" borderId="0" xfId="1" applyNumberFormat="1" applyFont="1" applyFill="1" applyBorder="1" applyAlignment="1">
      <alignment horizontal="right" vertical="center" wrapText="1" readingOrder="1"/>
    </xf>
    <xf numFmtId="4" fontId="8" fillId="16" borderId="0" xfId="0" applyNumberFormat="1" applyFont="1" applyFill="1" applyBorder="1" applyAlignment="1">
      <alignment vertical="center"/>
    </xf>
    <xf numFmtId="4" fontId="8" fillId="15" borderId="0" xfId="0" applyNumberFormat="1" applyFont="1" applyFill="1" applyBorder="1"/>
    <xf numFmtId="164" fontId="13" fillId="14" borderId="0" xfId="1" applyNumberFormat="1" applyFont="1" applyFill="1" applyBorder="1" applyAlignment="1">
      <alignment horizontal="right" vertical="center" wrapText="1" readingOrder="1"/>
    </xf>
    <xf numFmtId="164" fontId="13" fillId="7" borderId="0" xfId="1" applyNumberFormat="1" applyFont="1" applyFill="1" applyBorder="1" applyAlignment="1">
      <alignment horizontal="right" vertical="center" wrapText="1" readingOrder="1"/>
    </xf>
    <xf numFmtId="164" fontId="13" fillId="8" borderId="0" xfId="1" applyNumberFormat="1" applyFont="1" applyFill="1" applyBorder="1" applyAlignment="1">
      <alignment horizontal="right" vertical="center" wrapText="1" readingOrder="1"/>
    </xf>
    <xf numFmtId="164" fontId="13" fillId="10" borderId="0" xfId="1" applyNumberFormat="1" applyFont="1" applyFill="1" applyBorder="1" applyAlignment="1">
      <alignment horizontal="right" vertical="center" wrapText="1" readingOrder="1"/>
    </xf>
    <xf numFmtId="164" fontId="5" fillId="8" borderId="0" xfId="1" applyNumberFormat="1" applyFont="1" applyFill="1" applyBorder="1" applyAlignment="1">
      <alignment horizontal="right" vertical="center" wrapText="1" readingOrder="1"/>
    </xf>
    <xf numFmtId="164" fontId="5" fillId="13" borderId="0" xfId="1" applyNumberFormat="1" applyFont="1" applyFill="1" applyBorder="1" applyAlignment="1">
      <alignment horizontal="right" vertical="center" wrapText="1" readingOrder="1"/>
    </xf>
    <xf numFmtId="164" fontId="5" fillId="14" borderId="0" xfId="1" applyNumberFormat="1" applyFont="1" applyFill="1" applyBorder="1" applyAlignment="1">
      <alignment horizontal="right" vertical="center" wrapText="1" readingOrder="1"/>
    </xf>
    <xf numFmtId="164" fontId="5" fillId="7" borderId="0" xfId="1" applyNumberFormat="1" applyFont="1" applyFill="1" applyBorder="1" applyAlignment="1">
      <alignment horizontal="right" vertical="center" wrapText="1" readingOrder="1"/>
    </xf>
    <xf numFmtId="164" fontId="13" fillId="13" borderId="0" xfId="1" applyNumberFormat="1" applyFont="1" applyFill="1" applyBorder="1" applyAlignment="1">
      <alignment horizontal="right" vertical="center" wrapText="1" readingOrder="1"/>
    </xf>
    <xf numFmtId="164" fontId="5" fillId="10" borderId="0" xfId="1" applyNumberFormat="1" applyFont="1" applyFill="1" applyBorder="1" applyAlignment="1">
      <alignment horizontal="right" vertical="center" wrapText="1" readingOrder="1"/>
    </xf>
    <xf numFmtId="164" fontId="20" fillId="0" borderId="0" xfId="0" applyNumberFormat="1" applyFont="1" applyBorder="1"/>
    <xf numFmtId="0" fontId="10" fillId="0" borderId="2" xfId="0" applyFont="1" applyBorder="1" applyAlignment="1"/>
    <xf numFmtId="164" fontId="12" fillId="0" borderId="0" xfId="1" applyNumberFormat="1" applyFont="1" applyFill="1" applyBorder="1" applyAlignment="1">
      <alignment horizontal="right" vertical="center" wrapText="1" readingOrder="1"/>
    </xf>
    <xf numFmtId="4" fontId="7" fillId="0" borderId="12" xfId="0" applyNumberFormat="1" applyFont="1" applyBorder="1"/>
    <xf numFmtId="4" fontId="12" fillId="9" borderId="5" xfId="1" applyNumberFormat="1" applyFont="1" applyFill="1" applyBorder="1" applyAlignment="1">
      <alignment horizontal="right" vertical="center" wrapText="1" readingOrder="1"/>
    </xf>
    <xf numFmtId="4" fontId="12" fillId="11" borderId="5" xfId="1" applyNumberFormat="1" applyFont="1" applyFill="1" applyBorder="1" applyAlignment="1">
      <alignment horizontal="right" vertical="center" wrapText="1" readingOrder="1"/>
    </xf>
    <xf numFmtId="0" fontId="2" fillId="9" borderId="8" xfId="1" applyFont="1" applyFill="1" applyBorder="1" applyAlignment="1">
      <alignment horizontal="left" vertical="center" wrapText="1" readingOrder="1"/>
    </xf>
    <xf numFmtId="0" fontId="2" fillId="9" borderId="8" xfId="1" applyFont="1" applyFill="1" applyBorder="1" applyAlignment="1">
      <alignment vertical="center" wrapText="1" readingOrder="1"/>
    </xf>
    <xf numFmtId="164" fontId="2" fillId="9" borderId="8" xfId="1" applyNumberFormat="1" applyFont="1" applyFill="1" applyBorder="1" applyAlignment="1">
      <alignment horizontal="right" vertical="center" wrapText="1" readingOrder="1"/>
    </xf>
    <xf numFmtId="164" fontId="12" fillId="9" borderId="8" xfId="1" applyNumberFormat="1" applyFont="1" applyFill="1" applyBorder="1" applyAlignment="1">
      <alignment horizontal="right" vertical="center" wrapText="1" readingOrder="1"/>
    </xf>
    <xf numFmtId="0" fontId="12" fillId="0" borderId="3" xfId="0" applyFont="1" applyBorder="1" applyAlignment="1">
      <alignment horizontal="right" wrapText="1"/>
    </xf>
    <xf numFmtId="0" fontId="12" fillId="0" borderId="6" xfId="0" applyFont="1" applyBorder="1" applyAlignment="1">
      <alignment horizontal="right"/>
    </xf>
    <xf numFmtId="0" fontId="12" fillId="9" borderId="6" xfId="1" applyFont="1" applyFill="1" applyBorder="1" applyAlignment="1">
      <alignment horizontal="right" vertical="center" wrapText="1" readingOrder="1"/>
    </xf>
    <xf numFmtId="0" fontId="2" fillId="9" borderId="0" xfId="1" applyFont="1" applyFill="1" applyAlignment="1">
      <alignment horizontal="right" vertical="center" wrapText="1" readingOrder="1"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4" fontId="20" fillId="0" borderId="11" xfId="0" applyNumberFormat="1" applyFont="1" applyBorder="1"/>
    <xf numFmtId="4" fontId="20" fillId="0" borderId="4" xfId="0" applyNumberFormat="1" applyFont="1" applyBorder="1"/>
    <xf numFmtId="4" fontId="20" fillId="0" borderId="7" xfId="0" applyNumberFormat="1" applyFont="1" applyBorder="1"/>
    <xf numFmtId="0" fontId="3" fillId="0" borderId="0" xfId="1" applyFont="1" applyAlignment="1">
      <alignment vertical="top" wrapText="1" readingOrder="1"/>
    </xf>
    <xf numFmtId="0" fontId="9" fillId="0" borderId="0" xfId="0" applyFont="1"/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3535FF"/>
      <rgbColor rgb="00A3C9B9"/>
      <rgbColor rgb="00FEDE01"/>
      <rgbColor rgb="00FFEE75"/>
      <rgbColor rgb="00FFFF97"/>
      <rgbColor rgb="009CA9FE"/>
      <rgbColor rgb="00C1C1FF"/>
      <rgbColor rgb="00E1E1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85"/>
      <color rgb="FFFFFF66"/>
      <color rgb="FFFCD470"/>
      <color rgb="FF009E47"/>
      <color rgb="FFDE50DE"/>
      <color rgb="FF86CCBF"/>
      <color rgb="FF6CC2B2"/>
      <color rgb="FF6CB8B8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6"/>
  <sheetViews>
    <sheetView showGridLines="0" topLeftCell="A148" workbookViewId="0">
      <selection activeCell="I172" sqref="I172"/>
    </sheetView>
  </sheetViews>
  <sheetFormatPr defaultRowHeight="15" x14ac:dyDescent="0.25"/>
  <cols>
    <col min="1" max="1" width="12.140625" style="35" customWidth="1"/>
    <col min="2" max="2" width="13.42578125" style="35" customWidth="1"/>
    <col min="3" max="3" width="52.140625" style="35" customWidth="1"/>
    <col min="4" max="4" width="11.42578125" style="35" customWidth="1"/>
    <col min="5" max="5" width="14.85546875" style="35" customWidth="1"/>
    <col min="6" max="6" width="11.85546875" style="35" customWidth="1"/>
    <col min="7" max="16384" width="9.140625" style="35"/>
  </cols>
  <sheetData>
    <row r="1" spans="1:7" ht="14.25" customHeight="1" x14ac:dyDescent="0.25">
      <c r="A1" s="161" t="s">
        <v>299</v>
      </c>
      <c r="B1" s="162"/>
      <c r="C1" s="162"/>
      <c r="D1" s="162"/>
    </row>
    <row r="2" spans="1:7" ht="14.25" customHeight="1" x14ac:dyDescent="0.25">
      <c r="A2" s="106"/>
      <c r="B2" s="107"/>
      <c r="C2" s="107"/>
      <c r="F2" s="98"/>
    </row>
    <row r="3" spans="1:7" ht="19.899999999999999" customHeight="1" x14ac:dyDescent="0.25">
      <c r="A3" s="92"/>
      <c r="B3" s="92"/>
      <c r="C3" s="93" t="s">
        <v>313</v>
      </c>
      <c r="D3" s="92"/>
      <c r="E3" s="96"/>
      <c r="F3" s="92"/>
    </row>
    <row r="4" spans="1:7" ht="14.25" customHeight="1" x14ac:dyDescent="0.3">
      <c r="A4" s="94"/>
      <c r="B4" s="94"/>
      <c r="C4" s="108" t="s">
        <v>300</v>
      </c>
      <c r="D4" s="95"/>
      <c r="E4" s="97"/>
      <c r="F4" s="95"/>
    </row>
    <row r="5" spans="1:7" ht="7.5" customHeight="1" x14ac:dyDescent="0.25">
      <c r="E5" s="97"/>
    </row>
    <row r="6" spans="1:7" ht="15" customHeight="1" x14ac:dyDescent="0.25">
      <c r="A6" s="44" t="s">
        <v>1</v>
      </c>
      <c r="B6" s="44" t="s">
        <v>2</v>
      </c>
      <c r="C6" s="44" t="s">
        <v>3</v>
      </c>
      <c r="D6" s="22" t="s">
        <v>4</v>
      </c>
      <c r="E6" s="22" t="s">
        <v>5</v>
      </c>
      <c r="F6" s="22" t="s">
        <v>6</v>
      </c>
    </row>
    <row r="7" spans="1:7" x14ac:dyDescent="0.25">
      <c r="A7" s="1" t="s">
        <v>0</v>
      </c>
      <c r="B7" s="1" t="s">
        <v>0</v>
      </c>
      <c r="C7" s="42" t="s">
        <v>7</v>
      </c>
      <c r="D7" s="2">
        <f>D8</f>
        <v>1255750</v>
      </c>
      <c r="E7" s="2">
        <f t="shared" ref="E7:F10" si="0">E8</f>
        <v>-5782.9400000000005</v>
      </c>
      <c r="F7" s="2">
        <f t="shared" si="0"/>
        <v>1249967.06</v>
      </c>
    </row>
    <row r="8" spans="1:7" x14ac:dyDescent="0.25">
      <c r="A8" s="3" t="s">
        <v>8</v>
      </c>
      <c r="B8" s="3" t="s">
        <v>9</v>
      </c>
      <c r="C8" s="43" t="s">
        <v>10</v>
      </c>
      <c r="D8" s="25">
        <f>D9</f>
        <v>1255750</v>
      </c>
      <c r="E8" s="25">
        <f t="shared" si="0"/>
        <v>-5782.9400000000005</v>
      </c>
      <c r="F8" s="25">
        <f t="shared" si="0"/>
        <v>1249967.06</v>
      </c>
    </row>
    <row r="9" spans="1:7" x14ac:dyDescent="0.25">
      <c r="A9" s="4" t="s">
        <v>11</v>
      </c>
      <c r="B9" s="4" t="s">
        <v>12</v>
      </c>
      <c r="C9" s="40" t="s">
        <v>13</v>
      </c>
      <c r="D9" s="23">
        <f>D10</f>
        <v>1255750</v>
      </c>
      <c r="E9" s="23">
        <f t="shared" si="0"/>
        <v>-5782.9400000000005</v>
      </c>
      <c r="F9" s="23">
        <f t="shared" si="0"/>
        <v>1249967.06</v>
      </c>
    </row>
    <row r="10" spans="1:7" ht="22.5" x14ac:dyDescent="0.25">
      <c r="A10" s="5" t="s">
        <v>14</v>
      </c>
      <c r="B10" s="5" t="s">
        <v>15</v>
      </c>
      <c r="C10" s="41" t="s">
        <v>16</v>
      </c>
      <c r="D10" s="24">
        <f>D11</f>
        <v>1255750</v>
      </c>
      <c r="E10" s="24">
        <f t="shared" si="0"/>
        <v>-5782.9400000000005</v>
      </c>
      <c r="F10" s="24">
        <f t="shared" si="0"/>
        <v>1249967.06</v>
      </c>
    </row>
    <row r="11" spans="1:7" x14ac:dyDescent="0.25">
      <c r="A11" s="54" t="s">
        <v>17</v>
      </c>
      <c r="B11" s="54" t="s">
        <v>18</v>
      </c>
      <c r="C11" s="55" t="s">
        <v>19</v>
      </c>
      <c r="D11" s="53">
        <f>D12+D19+D27+D40+D45</f>
        <v>1255750</v>
      </c>
      <c r="E11" s="53">
        <f>E12+E19+E27+E40+E45</f>
        <v>-5782.9400000000005</v>
      </c>
      <c r="F11" s="53">
        <f>F12+F19+F27+F40+F45</f>
        <v>1249967.06</v>
      </c>
    </row>
    <row r="12" spans="1:7" x14ac:dyDescent="0.25">
      <c r="A12" s="9" t="s">
        <v>20</v>
      </c>
      <c r="B12" s="9" t="s">
        <v>21</v>
      </c>
      <c r="C12" s="38" t="s">
        <v>22</v>
      </c>
      <c r="D12" s="28">
        <f>D13+D17</f>
        <v>15259</v>
      </c>
      <c r="E12" s="28">
        <f t="shared" ref="E12:F12" si="1">E13+E17</f>
        <v>820</v>
      </c>
      <c r="F12" s="28">
        <f t="shared" si="1"/>
        <v>16079</v>
      </c>
    </row>
    <row r="13" spans="1:7" x14ac:dyDescent="0.25">
      <c r="A13" s="10" t="s">
        <v>20</v>
      </c>
      <c r="B13" s="10" t="s">
        <v>23</v>
      </c>
      <c r="C13" s="36" t="s">
        <v>24</v>
      </c>
      <c r="D13" s="26">
        <f>SUM(D14:D15)</f>
        <v>15259</v>
      </c>
      <c r="E13" s="26">
        <f>SUM(E14:E15)</f>
        <v>690</v>
      </c>
      <c r="F13" s="26">
        <f>SUM(F14:F15)</f>
        <v>15949</v>
      </c>
    </row>
    <row r="14" spans="1:7" ht="17.25" customHeight="1" x14ac:dyDescent="0.25">
      <c r="A14" s="11" t="s">
        <v>25</v>
      </c>
      <c r="B14" s="11" t="s">
        <v>26</v>
      </c>
      <c r="C14" s="34" t="s">
        <v>27</v>
      </c>
      <c r="D14" s="27">
        <v>9866</v>
      </c>
      <c r="E14" s="48">
        <v>690</v>
      </c>
      <c r="F14" s="48">
        <f>D14+E14</f>
        <v>10556</v>
      </c>
    </row>
    <row r="15" spans="1:7" x14ac:dyDescent="0.25">
      <c r="A15" s="11" t="s">
        <v>28</v>
      </c>
      <c r="B15" s="11" t="s">
        <v>29</v>
      </c>
      <c r="C15" s="34" t="s">
        <v>302</v>
      </c>
      <c r="D15" s="27">
        <v>5393</v>
      </c>
      <c r="E15" s="48">
        <v>0</v>
      </c>
      <c r="F15" s="48">
        <f>D15+E15</f>
        <v>5393</v>
      </c>
      <c r="G15" s="31"/>
    </row>
    <row r="16" spans="1:7" ht="22.5" x14ac:dyDescent="0.25">
      <c r="A16" s="72" t="s">
        <v>219</v>
      </c>
      <c r="B16" s="72" t="s">
        <v>244</v>
      </c>
      <c r="C16" s="73" t="s">
        <v>245</v>
      </c>
      <c r="D16" s="52">
        <f>D17</f>
        <v>0</v>
      </c>
      <c r="E16" s="52">
        <f t="shared" ref="E16:F16" si="2">E17</f>
        <v>130</v>
      </c>
      <c r="F16" s="52">
        <f t="shared" si="2"/>
        <v>130</v>
      </c>
      <c r="G16" s="31"/>
    </row>
    <row r="17" spans="1:7" x14ac:dyDescent="0.25">
      <c r="A17" s="76" t="s">
        <v>20</v>
      </c>
      <c r="B17" s="76" t="s">
        <v>23</v>
      </c>
      <c r="C17" s="77" t="s">
        <v>371</v>
      </c>
      <c r="D17" s="47">
        <f t="shared" ref="D17" si="3">D18</f>
        <v>0</v>
      </c>
      <c r="E17" s="47">
        <f t="shared" ref="E17" si="4">E18</f>
        <v>130</v>
      </c>
      <c r="F17" s="47">
        <f>F18</f>
        <v>130</v>
      </c>
      <c r="G17" s="31"/>
    </row>
    <row r="18" spans="1:7" x14ac:dyDescent="0.25">
      <c r="A18" s="119"/>
      <c r="B18" s="120">
        <v>322</v>
      </c>
      <c r="C18" s="121" t="s">
        <v>103</v>
      </c>
      <c r="D18" s="117">
        <v>0</v>
      </c>
      <c r="E18" s="117">
        <v>130</v>
      </c>
      <c r="F18" s="50">
        <f t="shared" ref="F18" si="5">D18+E18</f>
        <v>130</v>
      </c>
      <c r="G18" s="31"/>
    </row>
    <row r="19" spans="1:7" ht="19.5" customHeight="1" x14ac:dyDescent="0.25">
      <c r="A19" s="9" t="s">
        <v>20</v>
      </c>
      <c r="B19" s="9" t="s">
        <v>30</v>
      </c>
      <c r="C19" s="38" t="s">
        <v>31</v>
      </c>
      <c r="D19" s="28">
        <f>D20</f>
        <v>73061</v>
      </c>
      <c r="E19" s="28">
        <f t="shared" ref="E19:F20" si="6">E20</f>
        <v>-8634.94</v>
      </c>
      <c r="F19" s="28">
        <f t="shared" si="6"/>
        <v>64426.06</v>
      </c>
      <c r="G19" s="31"/>
    </row>
    <row r="20" spans="1:7" ht="23.25" customHeight="1" x14ac:dyDescent="0.25">
      <c r="A20" s="10" t="s">
        <v>20</v>
      </c>
      <c r="B20" s="10" t="s">
        <v>32</v>
      </c>
      <c r="C20" s="36" t="s">
        <v>35</v>
      </c>
      <c r="D20" s="26">
        <f>D21</f>
        <v>73061</v>
      </c>
      <c r="E20" s="26">
        <f t="shared" si="6"/>
        <v>-8634.94</v>
      </c>
      <c r="F20" s="26">
        <f t="shared" si="6"/>
        <v>64426.06</v>
      </c>
      <c r="G20" s="31"/>
    </row>
    <row r="21" spans="1:7" x14ac:dyDescent="0.25">
      <c r="A21" s="12" t="s">
        <v>20</v>
      </c>
      <c r="B21" s="12" t="s">
        <v>34</v>
      </c>
      <c r="C21" s="39" t="s">
        <v>35</v>
      </c>
      <c r="D21" s="29">
        <f>SUM(D22:D26)</f>
        <v>73061</v>
      </c>
      <c r="E21" s="29">
        <f t="shared" ref="E21:F21" si="7">SUM(E22:E26)</f>
        <v>-8634.94</v>
      </c>
      <c r="F21" s="29">
        <f t="shared" si="7"/>
        <v>64426.06</v>
      </c>
      <c r="G21" s="31"/>
    </row>
    <row r="22" spans="1:7" ht="22.5" x14ac:dyDescent="0.25">
      <c r="A22" s="13" t="s">
        <v>36</v>
      </c>
      <c r="B22" s="13" t="s">
        <v>37</v>
      </c>
      <c r="C22" s="37" t="s">
        <v>327</v>
      </c>
      <c r="D22" s="30">
        <v>66095</v>
      </c>
      <c r="E22" s="50">
        <v>-5635</v>
      </c>
      <c r="F22" s="27">
        <f>D22+E22</f>
        <v>60460</v>
      </c>
      <c r="G22" s="62"/>
    </row>
    <row r="23" spans="1:7" ht="22.5" x14ac:dyDescent="0.25">
      <c r="A23" s="13" t="s">
        <v>38</v>
      </c>
      <c r="B23" s="13" t="s">
        <v>37</v>
      </c>
      <c r="C23" s="37" t="s">
        <v>298</v>
      </c>
      <c r="D23" s="30">
        <v>6219</v>
      </c>
      <c r="E23" s="50">
        <v>-3000</v>
      </c>
      <c r="F23" s="27">
        <f>D23+E23</f>
        <v>3219</v>
      </c>
      <c r="G23" s="63"/>
    </row>
    <row r="24" spans="1:7" x14ac:dyDescent="0.25">
      <c r="A24" s="13" t="s">
        <v>39</v>
      </c>
      <c r="B24" s="13" t="s">
        <v>29</v>
      </c>
      <c r="C24" s="37" t="s">
        <v>40</v>
      </c>
      <c r="D24" s="30">
        <v>0</v>
      </c>
      <c r="E24" s="50">
        <v>0</v>
      </c>
      <c r="F24" s="27">
        <f>D24+E24</f>
        <v>0</v>
      </c>
      <c r="G24" s="64"/>
    </row>
    <row r="25" spans="1:7" x14ac:dyDescent="0.25">
      <c r="A25" s="13" t="s">
        <v>41</v>
      </c>
      <c r="B25" s="13" t="s">
        <v>29</v>
      </c>
      <c r="C25" s="37" t="s">
        <v>42</v>
      </c>
      <c r="D25" s="30">
        <v>0</v>
      </c>
      <c r="E25" s="50">
        <v>0</v>
      </c>
      <c r="F25" s="27">
        <f>D25+E25</f>
        <v>0</v>
      </c>
      <c r="G25" s="31"/>
    </row>
    <row r="26" spans="1:7" x14ac:dyDescent="0.25">
      <c r="A26" s="13" t="s">
        <v>43</v>
      </c>
      <c r="B26" s="13" t="s">
        <v>29</v>
      </c>
      <c r="C26" s="37" t="s">
        <v>303</v>
      </c>
      <c r="D26" s="30">
        <v>747</v>
      </c>
      <c r="E26" s="50">
        <v>0.06</v>
      </c>
      <c r="F26" s="27">
        <f>D26+E26</f>
        <v>747.06</v>
      </c>
      <c r="G26" s="31"/>
    </row>
    <row r="27" spans="1:7" ht="21" customHeight="1" x14ac:dyDescent="0.25">
      <c r="A27" s="9" t="s">
        <v>20</v>
      </c>
      <c r="B27" s="9" t="s">
        <v>44</v>
      </c>
      <c r="C27" s="38" t="s">
        <v>45</v>
      </c>
      <c r="D27" s="28">
        <f>D28+D37</f>
        <v>1164110</v>
      </c>
      <c r="E27" s="28">
        <f>E28+E37</f>
        <v>332</v>
      </c>
      <c r="F27" s="28">
        <f>F28+F37</f>
        <v>1164442</v>
      </c>
      <c r="G27" s="31"/>
    </row>
    <row r="28" spans="1:7" ht="24" customHeight="1" x14ac:dyDescent="0.25">
      <c r="A28" s="10" t="s">
        <v>20</v>
      </c>
      <c r="B28" s="10" t="s">
        <v>46</v>
      </c>
      <c r="C28" s="36" t="s">
        <v>47</v>
      </c>
      <c r="D28" s="26">
        <f>D29</f>
        <v>1162251</v>
      </c>
      <c r="E28" s="26">
        <f t="shared" ref="E28:F28" si="8">E29</f>
        <v>1427</v>
      </c>
      <c r="F28" s="26">
        <f t="shared" si="8"/>
        <v>1163678</v>
      </c>
      <c r="G28" s="31"/>
    </row>
    <row r="29" spans="1:7" ht="21.75" customHeight="1" x14ac:dyDescent="0.25">
      <c r="A29" s="12" t="s">
        <v>20</v>
      </c>
      <c r="B29" s="12" t="s">
        <v>48</v>
      </c>
      <c r="C29" s="39" t="s">
        <v>49</v>
      </c>
      <c r="D29" s="29">
        <f>SUM(D30:D36)</f>
        <v>1162251</v>
      </c>
      <c r="E29" s="29">
        <f t="shared" ref="E29:F29" si="9">SUM(E30:E36)</f>
        <v>1427</v>
      </c>
      <c r="F29" s="29">
        <f t="shared" si="9"/>
        <v>1163678</v>
      </c>
      <c r="G29" s="31"/>
    </row>
    <row r="30" spans="1:7" ht="22.5" customHeight="1" x14ac:dyDescent="0.25">
      <c r="A30" s="13" t="s">
        <v>50</v>
      </c>
      <c r="B30" s="13" t="s">
        <v>51</v>
      </c>
      <c r="C30" s="37" t="s">
        <v>52</v>
      </c>
      <c r="D30" s="30">
        <v>44671</v>
      </c>
      <c r="E30" s="50">
        <v>-9727</v>
      </c>
      <c r="F30" s="27">
        <f t="shared" ref="F30:F36" si="10">D30+E30</f>
        <v>34944</v>
      </c>
      <c r="G30" s="31"/>
    </row>
    <row r="31" spans="1:7" ht="22.5" x14ac:dyDescent="0.25">
      <c r="A31" s="13" t="s">
        <v>53</v>
      </c>
      <c r="B31" s="13" t="s">
        <v>51</v>
      </c>
      <c r="C31" s="37" t="s">
        <v>54</v>
      </c>
      <c r="D31" s="30">
        <v>8759</v>
      </c>
      <c r="E31" s="50">
        <v>-5500</v>
      </c>
      <c r="F31" s="27">
        <f t="shared" si="10"/>
        <v>3259</v>
      </c>
      <c r="G31" s="31"/>
    </row>
    <row r="32" spans="1:7" ht="23.25" customHeight="1" x14ac:dyDescent="0.25">
      <c r="A32" s="13" t="s">
        <v>55</v>
      </c>
      <c r="B32" s="13" t="s">
        <v>51</v>
      </c>
      <c r="C32" s="37" t="s">
        <v>56</v>
      </c>
      <c r="D32" s="30">
        <v>1030561</v>
      </c>
      <c r="E32" s="50">
        <v>15583</v>
      </c>
      <c r="F32" s="27">
        <f t="shared" si="10"/>
        <v>1046144</v>
      </c>
      <c r="G32" s="31"/>
    </row>
    <row r="33" spans="1:7" ht="29.25" customHeight="1" x14ac:dyDescent="0.25">
      <c r="A33" s="13" t="s">
        <v>57</v>
      </c>
      <c r="B33" s="13" t="s">
        <v>51</v>
      </c>
      <c r="C33" s="37" t="s">
        <v>340</v>
      </c>
      <c r="D33" s="30">
        <v>78260</v>
      </c>
      <c r="E33" s="50">
        <v>-36383</v>
      </c>
      <c r="F33" s="27">
        <f t="shared" si="10"/>
        <v>41877</v>
      </c>
      <c r="G33" s="31"/>
    </row>
    <row r="34" spans="1:7" ht="22.5" x14ac:dyDescent="0.25">
      <c r="A34" s="13" t="s">
        <v>322</v>
      </c>
      <c r="B34" s="13">
        <v>636</v>
      </c>
      <c r="C34" s="37" t="s">
        <v>341</v>
      </c>
      <c r="D34" s="30">
        <v>0</v>
      </c>
      <c r="E34" s="50">
        <v>36384</v>
      </c>
      <c r="F34" s="27">
        <f t="shared" si="10"/>
        <v>36384</v>
      </c>
      <c r="G34" s="31"/>
    </row>
    <row r="35" spans="1:7" ht="22.5" x14ac:dyDescent="0.25">
      <c r="A35" s="60" t="s">
        <v>347</v>
      </c>
      <c r="B35" s="60">
        <v>636</v>
      </c>
      <c r="C35" s="80" t="s">
        <v>328</v>
      </c>
      <c r="D35" s="50">
        <v>0</v>
      </c>
      <c r="E35" s="50">
        <v>400</v>
      </c>
      <c r="F35" s="48">
        <f t="shared" si="10"/>
        <v>400</v>
      </c>
      <c r="G35" s="31"/>
    </row>
    <row r="36" spans="1:7" ht="22.5" x14ac:dyDescent="0.25">
      <c r="A36" s="60" t="s">
        <v>326</v>
      </c>
      <c r="B36" s="60">
        <v>636</v>
      </c>
      <c r="C36" s="80" t="s">
        <v>336</v>
      </c>
      <c r="D36" s="50">
        <v>0</v>
      </c>
      <c r="E36" s="50">
        <v>670</v>
      </c>
      <c r="F36" s="48">
        <f t="shared" si="10"/>
        <v>670</v>
      </c>
      <c r="G36" s="31"/>
    </row>
    <row r="37" spans="1:7" x14ac:dyDescent="0.25">
      <c r="A37" s="10" t="s">
        <v>20</v>
      </c>
      <c r="B37" s="10" t="s">
        <v>58</v>
      </c>
      <c r="C37" s="36" t="s">
        <v>59</v>
      </c>
      <c r="D37" s="26">
        <f>D38</f>
        <v>1859</v>
      </c>
      <c r="E37" s="26">
        <f t="shared" ref="E37:F38" si="11">E38</f>
        <v>-1095</v>
      </c>
      <c r="F37" s="26">
        <f t="shared" si="11"/>
        <v>764</v>
      </c>
      <c r="G37" s="31"/>
    </row>
    <row r="38" spans="1:7" x14ac:dyDescent="0.25">
      <c r="A38" s="12" t="s">
        <v>20</v>
      </c>
      <c r="B38" s="12" t="s">
        <v>60</v>
      </c>
      <c r="C38" s="39" t="s">
        <v>61</v>
      </c>
      <c r="D38" s="29">
        <f>D39</f>
        <v>1859</v>
      </c>
      <c r="E38" s="29">
        <f t="shared" si="11"/>
        <v>-1095</v>
      </c>
      <c r="F38" s="29">
        <f t="shared" si="11"/>
        <v>764</v>
      </c>
      <c r="G38" s="31"/>
    </row>
    <row r="39" spans="1:7" x14ac:dyDescent="0.25">
      <c r="A39" s="13" t="s">
        <v>62</v>
      </c>
      <c r="B39" s="13" t="s">
        <v>51</v>
      </c>
      <c r="C39" s="37" t="s">
        <v>52</v>
      </c>
      <c r="D39" s="30">
        <v>1859</v>
      </c>
      <c r="E39" s="50">
        <v>-1095</v>
      </c>
      <c r="F39" s="27">
        <f>D39+E39</f>
        <v>764</v>
      </c>
      <c r="G39" s="31"/>
    </row>
    <row r="40" spans="1:7" x14ac:dyDescent="0.25">
      <c r="A40" s="9" t="s">
        <v>20</v>
      </c>
      <c r="B40" s="9" t="s">
        <v>63</v>
      </c>
      <c r="C40" s="38" t="s">
        <v>64</v>
      </c>
      <c r="D40" s="28">
        <f>D41</f>
        <v>1594</v>
      </c>
      <c r="E40" s="28">
        <f t="shared" ref="E40:F41" si="12">E41</f>
        <v>2200</v>
      </c>
      <c r="F40" s="28">
        <f t="shared" si="12"/>
        <v>3794</v>
      </c>
      <c r="G40" s="61"/>
    </row>
    <row r="41" spans="1:7" ht="14.25" customHeight="1" x14ac:dyDescent="0.25">
      <c r="A41" s="10" t="s">
        <v>20</v>
      </c>
      <c r="B41" s="10" t="s">
        <v>65</v>
      </c>
      <c r="C41" s="36" t="s">
        <v>66</v>
      </c>
      <c r="D41" s="26">
        <f>D42</f>
        <v>1594</v>
      </c>
      <c r="E41" s="26">
        <f t="shared" si="12"/>
        <v>2200</v>
      </c>
      <c r="F41" s="26">
        <f t="shared" si="12"/>
        <v>3794</v>
      </c>
      <c r="G41" s="61"/>
    </row>
    <row r="42" spans="1:7" ht="14.25" customHeight="1" x14ac:dyDescent="0.25">
      <c r="A42" s="12" t="s">
        <v>20</v>
      </c>
      <c r="B42" s="12" t="s">
        <v>67</v>
      </c>
      <c r="C42" s="39" t="s">
        <v>68</v>
      </c>
      <c r="D42" s="29">
        <f>D43+D44</f>
        <v>1594</v>
      </c>
      <c r="E42" s="29">
        <f t="shared" ref="E42:F42" si="13">E43+E44</f>
        <v>2200</v>
      </c>
      <c r="F42" s="29">
        <f t="shared" si="13"/>
        <v>3794</v>
      </c>
    </row>
    <row r="43" spans="1:7" ht="14.25" customHeight="1" x14ac:dyDescent="0.25">
      <c r="A43" s="60" t="s">
        <v>69</v>
      </c>
      <c r="B43" s="60" t="s">
        <v>70</v>
      </c>
      <c r="C43" s="80" t="s">
        <v>71</v>
      </c>
      <c r="D43" s="50">
        <v>1594</v>
      </c>
      <c r="E43" s="50">
        <v>200</v>
      </c>
      <c r="F43" s="48">
        <f>D43+E43</f>
        <v>1794</v>
      </c>
    </row>
    <row r="44" spans="1:7" ht="15" customHeight="1" x14ac:dyDescent="0.25">
      <c r="A44" s="60" t="s">
        <v>352</v>
      </c>
      <c r="B44" s="60">
        <v>663</v>
      </c>
      <c r="C44" s="80" t="s">
        <v>346</v>
      </c>
      <c r="D44" s="50">
        <v>0</v>
      </c>
      <c r="E44" s="50">
        <v>2000</v>
      </c>
      <c r="F44" s="48">
        <f>D44+E44</f>
        <v>2000</v>
      </c>
    </row>
    <row r="45" spans="1:7" x14ac:dyDescent="0.25">
      <c r="A45" s="9" t="s">
        <v>20</v>
      </c>
      <c r="B45" s="9" t="s">
        <v>72</v>
      </c>
      <c r="C45" s="38" t="s">
        <v>73</v>
      </c>
      <c r="D45" s="28">
        <f>D46</f>
        <v>1726</v>
      </c>
      <c r="E45" s="28">
        <f t="shared" ref="E45:F45" si="14">E46</f>
        <v>-500</v>
      </c>
      <c r="F45" s="28">
        <f t="shared" si="14"/>
        <v>1226</v>
      </c>
    </row>
    <row r="46" spans="1:7" x14ac:dyDescent="0.25">
      <c r="A46" s="10" t="s">
        <v>20</v>
      </c>
      <c r="B46" s="10" t="s">
        <v>74</v>
      </c>
      <c r="C46" s="36" t="s">
        <v>75</v>
      </c>
      <c r="D46" s="26">
        <f>SUM(D47:D48)</f>
        <v>1726</v>
      </c>
      <c r="E46" s="26">
        <f t="shared" ref="E46:F46" si="15">SUM(E47:E48)</f>
        <v>-500</v>
      </c>
      <c r="F46" s="26">
        <f t="shared" si="15"/>
        <v>1226</v>
      </c>
    </row>
    <row r="47" spans="1:7" x14ac:dyDescent="0.25">
      <c r="A47" s="11" t="s">
        <v>76</v>
      </c>
      <c r="B47" s="11" t="s">
        <v>37</v>
      </c>
      <c r="C47" s="34" t="s">
        <v>77</v>
      </c>
      <c r="D47" s="27">
        <v>1593</v>
      </c>
      <c r="E47" s="48">
        <v>-500</v>
      </c>
      <c r="F47" s="27">
        <f>D47+E47</f>
        <v>1093</v>
      </c>
    </row>
    <row r="48" spans="1:7" x14ac:dyDescent="0.25">
      <c r="A48" s="11" t="s">
        <v>78</v>
      </c>
      <c r="B48" s="11" t="s">
        <v>79</v>
      </c>
      <c r="C48" s="34" t="s">
        <v>80</v>
      </c>
      <c r="D48" s="27">
        <v>133</v>
      </c>
      <c r="E48" s="48">
        <v>0</v>
      </c>
      <c r="F48" s="27">
        <f>D48+E48</f>
        <v>133</v>
      </c>
    </row>
    <row r="49" spans="1:6" ht="15.75" thickBot="1" x14ac:dyDescent="0.3">
      <c r="A49" s="148"/>
      <c r="B49" s="148"/>
      <c r="C49" s="149"/>
      <c r="D49" s="150"/>
      <c r="E49" s="151"/>
      <c r="F49" s="150"/>
    </row>
    <row r="50" spans="1:6" x14ac:dyDescent="0.25">
      <c r="A50" s="69"/>
      <c r="B50" s="69"/>
      <c r="C50" s="70" t="s">
        <v>309</v>
      </c>
      <c r="D50" s="71">
        <f>D51+D67+D77+D86+D91+D107+D115+D128+D142+D146+D153</f>
        <v>148853.63</v>
      </c>
      <c r="E50" s="71">
        <f>E51+E67+E77+E86+E91+E107+E115+E128+E142+E146+E153</f>
        <v>17851</v>
      </c>
      <c r="F50" s="71">
        <f>F51+F67+F77+F86+F91+F107+F115+F128+F142+F146+F153</f>
        <v>166704.63</v>
      </c>
    </row>
    <row r="51" spans="1:6" x14ac:dyDescent="0.25">
      <c r="A51" s="72" t="s">
        <v>89</v>
      </c>
      <c r="B51" s="72" t="s">
        <v>90</v>
      </c>
      <c r="C51" s="73" t="s">
        <v>305</v>
      </c>
      <c r="D51" s="52">
        <f t="shared" ref="D51:E51" si="16">D52</f>
        <v>19672</v>
      </c>
      <c r="E51" s="52">
        <f t="shared" si="16"/>
        <v>1583</v>
      </c>
      <c r="F51" s="52">
        <f>F52</f>
        <v>21255</v>
      </c>
    </row>
    <row r="52" spans="1:6" x14ac:dyDescent="0.25">
      <c r="A52" s="74" t="s">
        <v>20</v>
      </c>
      <c r="B52" s="74" t="s">
        <v>92</v>
      </c>
      <c r="C52" s="75" t="s">
        <v>93</v>
      </c>
      <c r="D52" s="46">
        <f t="shared" ref="D52:E52" si="17">D53+D59+D65</f>
        <v>19672</v>
      </c>
      <c r="E52" s="46">
        <f t="shared" si="17"/>
        <v>1583</v>
      </c>
      <c r="F52" s="46">
        <f>F53+F59+F65</f>
        <v>21255</v>
      </c>
    </row>
    <row r="53" spans="1:6" x14ac:dyDescent="0.25">
      <c r="A53" s="76" t="s">
        <v>20</v>
      </c>
      <c r="B53" s="76" t="s">
        <v>94</v>
      </c>
      <c r="C53" s="77" t="s">
        <v>95</v>
      </c>
      <c r="D53" s="47">
        <f t="shared" ref="D53:E53" si="18">D54</f>
        <v>677</v>
      </c>
      <c r="E53" s="47">
        <f t="shared" si="18"/>
        <v>0</v>
      </c>
      <c r="F53" s="47">
        <f>F54</f>
        <v>677</v>
      </c>
    </row>
    <row r="54" spans="1:6" x14ac:dyDescent="0.25">
      <c r="A54" s="78" t="s">
        <v>20</v>
      </c>
      <c r="B54" s="78" t="s">
        <v>96</v>
      </c>
      <c r="C54" s="79" t="s">
        <v>97</v>
      </c>
      <c r="D54" s="49">
        <f t="shared" ref="D54:E54" si="19">SUM(D55:D58)</f>
        <v>677</v>
      </c>
      <c r="E54" s="49">
        <f t="shared" si="19"/>
        <v>0</v>
      </c>
      <c r="F54" s="49">
        <f t="shared" ref="F54" si="20">SUM(F55:F58)</f>
        <v>677</v>
      </c>
    </row>
    <row r="55" spans="1:6" x14ac:dyDescent="0.25">
      <c r="A55" s="60" t="s">
        <v>310</v>
      </c>
      <c r="B55" s="60"/>
      <c r="C55" s="80" t="s">
        <v>100</v>
      </c>
      <c r="D55" s="50">
        <v>411</v>
      </c>
      <c r="E55" s="50">
        <v>0</v>
      </c>
      <c r="F55" s="50">
        <f>D55+E55</f>
        <v>411</v>
      </c>
    </row>
    <row r="56" spans="1:6" x14ac:dyDescent="0.25">
      <c r="A56" s="60" t="s">
        <v>310</v>
      </c>
      <c r="B56" s="60"/>
      <c r="C56" s="80" t="s">
        <v>103</v>
      </c>
      <c r="D56" s="50">
        <v>133</v>
      </c>
      <c r="E56" s="50">
        <v>0</v>
      </c>
      <c r="F56" s="50">
        <f>D56+E56</f>
        <v>133</v>
      </c>
    </row>
    <row r="57" spans="1:6" x14ac:dyDescent="0.25">
      <c r="A57" s="60" t="s">
        <v>310</v>
      </c>
      <c r="B57" s="60"/>
      <c r="C57" s="80" t="s">
        <v>106</v>
      </c>
      <c r="D57" s="50">
        <v>133</v>
      </c>
      <c r="E57" s="50">
        <v>0</v>
      </c>
      <c r="F57" s="50">
        <f>D57+E57</f>
        <v>133</v>
      </c>
    </row>
    <row r="58" spans="1:6" x14ac:dyDescent="0.25">
      <c r="A58" s="60" t="s">
        <v>310</v>
      </c>
      <c r="B58" s="60"/>
      <c r="C58" s="80" t="s">
        <v>109</v>
      </c>
      <c r="D58" s="50">
        <v>0</v>
      </c>
      <c r="E58" s="50">
        <v>0</v>
      </c>
      <c r="F58" s="50">
        <f>D58+E58</f>
        <v>0</v>
      </c>
    </row>
    <row r="59" spans="1:6" x14ac:dyDescent="0.25">
      <c r="A59" s="76" t="s">
        <v>20</v>
      </c>
      <c r="B59" s="76" t="s">
        <v>110</v>
      </c>
      <c r="C59" s="77" t="s">
        <v>111</v>
      </c>
      <c r="D59" s="47">
        <f t="shared" ref="D59:F59" si="21">SUM(D60:D64)</f>
        <v>18532</v>
      </c>
      <c r="E59" s="47">
        <f t="shared" si="21"/>
        <v>2046</v>
      </c>
      <c r="F59" s="47">
        <f t="shared" si="21"/>
        <v>20578</v>
      </c>
    </row>
    <row r="60" spans="1:6" x14ac:dyDescent="0.25">
      <c r="A60" s="81" t="s">
        <v>311</v>
      </c>
      <c r="B60" s="81"/>
      <c r="C60" s="82" t="s">
        <v>100</v>
      </c>
      <c r="D60" s="48">
        <v>1185</v>
      </c>
      <c r="E60" s="48">
        <v>-322</v>
      </c>
      <c r="F60" s="50">
        <f>D60+E60</f>
        <v>863</v>
      </c>
    </row>
    <row r="61" spans="1:6" x14ac:dyDescent="0.25">
      <c r="A61" s="81" t="s">
        <v>311</v>
      </c>
      <c r="B61" s="81"/>
      <c r="C61" s="82" t="s">
        <v>103</v>
      </c>
      <c r="D61" s="48">
        <v>5451</v>
      </c>
      <c r="E61" s="48">
        <v>1650</v>
      </c>
      <c r="F61" s="50">
        <f>D61+E61</f>
        <v>7101</v>
      </c>
    </row>
    <row r="62" spans="1:6" x14ac:dyDescent="0.25">
      <c r="A62" s="81" t="s">
        <v>311</v>
      </c>
      <c r="B62" s="81"/>
      <c r="C62" s="82" t="s">
        <v>106</v>
      </c>
      <c r="D62" s="48">
        <v>11509</v>
      </c>
      <c r="E62" s="48">
        <v>709</v>
      </c>
      <c r="F62" s="50">
        <f>D62+E62</f>
        <v>12218</v>
      </c>
    </row>
    <row r="63" spans="1:6" x14ac:dyDescent="0.25">
      <c r="A63" s="81" t="s">
        <v>311</v>
      </c>
      <c r="B63" s="81"/>
      <c r="C63" s="82" t="s">
        <v>109</v>
      </c>
      <c r="D63" s="48">
        <v>232</v>
      </c>
      <c r="E63" s="48">
        <v>9</v>
      </c>
      <c r="F63" s="50">
        <f>D63+E63</f>
        <v>241</v>
      </c>
    </row>
    <row r="64" spans="1:6" x14ac:dyDescent="0.25">
      <c r="A64" s="81" t="s">
        <v>311</v>
      </c>
      <c r="B64" s="81"/>
      <c r="C64" s="82" t="s">
        <v>118</v>
      </c>
      <c r="D64" s="48">
        <v>155</v>
      </c>
      <c r="E64" s="48">
        <v>0</v>
      </c>
      <c r="F64" s="50">
        <f>D64+E64</f>
        <v>155</v>
      </c>
    </row>
    <row r="65" spans="1:6" x14ac:dyDescent="0.25">
      <c r="A65" s="76" t="s">
        <v>20</v>
      </c>
      <c r="B65" s="76" t="s">
        <v>315</v>
      </c>
      <c r="C65" s="77" t="s">
        <v>314</v>
      </c>
      <c r="D65" s="47">
        <f>D66</f>
        <v>463</v>
      </c>
      <c r="E65" s="47">
        <f>E66</f>
        <v>-463</v>
      </c>
      <c r="F65" s="47">
        <f>F66</f>
        <v>0</v>
      </c>
    </row>
    <row r="66" spans="1:6" x14ac:dyDescent="0.25">
      <c r="A66" s="60" t="s">
        <v>311</v>
      </c>
      <c r="B66" s="60" t="s">
        <v>105</v>
      </c>
      <c r="C66" s="80" t="s">
        <v>106</v>
      </c>
      <c r="D66" s="50">
        <v>463</v>
      </c>
      <c r="E66" s="50">
        <v>-463</v>
      </c>
      <c r="F66" s="50">
        <f>D66+E66</f>
        <v>0</v>
      </c>
    </row>
    <row r="67" spans="1:6" x14ac:dyDescent="0.25">
      <c r="A67" s="72" t="s">
        <v>89</v>
      </c>
      <c r="B67" s="72" t="s">
        <v>122</v>
      </c>
      <c r="C67" s="73" t="s">
        <v>304</v>
      </c>
      <c r="D67" s="52">
        <f t="shared" ref="D67:F67" si="22">D68</f>
        <v>34059</v>
      </c>
      <c r="E67" s="52">
        <f t="shared" si="22"/>
        <v>0</v>
      </c>
      <c r="F67" s="52">
        <f t="shared" si="22"/>
        <v>34059</v>
      </c>
    </row>
    <row r="68" spans="1:6" x14ac:dyDescent="0.25">
      <c r="A68" s="74" t="s">
        <v>20</v>
      </c>
      <c r="B68" s="74" t="s">
        <v>92</v>
      </c>
      <c r="C68" s="75" t="s">
        <v>93</v>
      </c>
      <c r="D68" s="46">
        <f t="shared" ref="D68:E68" si="23">D69+D72</f>
        <v>34059</v>
      </c>
      <c r="E68" s="46">
        <f t="shared" si="23"/>
        <v>0</v>
      </c>
      <c r="F68" s="46">
        <f>F69+F72</f>
        <v>34059</v>
      </c>
    </row>
    <row r="69" spans="1:6" x14ac:dyDescent="0.25">
      <c r="A69" s="76" t="s">
        <v>20</v>
      </c>
      <c r="B69" s="76" t="s">
        <v>94</v>
      </c>
      <c r="C69" s="77" t="s">
        <v>95</v>
      </c>
      <c r="D69" s="47">
        <f t="shared" ref="D69:D70" si="24">D70</f>
        <v>133</v>
      </c>
      <c r="E69" s="47">
        <f t="shared" ref="E69:E70" si="25">E70</f>
        <v>0</v>
      </c>
      <c r="F69" s="47">
        <f t="shared" ref="F69" si="26">F70</f>
        <v>133</v>
      </c>
    </row>
    <row r="70" spans="1:6" x14ac:dyDescent="0.25">
      <c r="A70" s="78" t="s">
        <v>20</v>
      </c>
      <c r="B70" s="78" t="s">
        <v>96</v>
      </c>
      <c r="C70" s="79" t="s">
        <v>97</v>
      </c>
      <c r="D70" s="49">
        <f t="shared" si="24"/>
        <v>133</v>
      </c>
      <c r="E70" s="49">
        <f t="shared" si="25"/>
        <v>0</v>
      </c>
      <c r="F70" s="49">
        <f>F71</f>
        <v>133</v>
      </c>
    </row>
    <row r="71" spans="1:6" x14ac:dyDescent="0.25">
      <c r="A71" s="60" t="s">
        <v>310</v>
      </c>
      <c r="B71" s="60"/>
      <c r="C71" s="80" t="s">
        <v>103</v>
      </c>
      <c r="D71" s="50">
        <v>133</v>
      </c>
      <c r="E71" s="50">
        <v>0</v>
      </c>
      <c r="F71" s="50">
        <f>D71+E71</f>
        <v>133</v>
      </c>
    </row>
    <row r="72" spans="1:6" x14ac:dyDescent="0.25">
      <c r="A72" s="76" t="s">
        <v>20</v>
      </c>
      <c r="B72" s="76" t="s">
        <v>110</v>
      </c>
      <c r="C72" s="77" t="s">
        <v>111</v>
      </c>
      <c r="D72" s="47">
        <f t="shared" ref="D72:E72" si="27">SUM(D73:D76)</f>
        <v>33926</v>
      </c>
      <c r="E72" s="47">
        <f t="shared" si="27"/>
        <v>0</v>
      </c>
      <c r="F72" s="47">
        <f>SUM(F73:F76)</f>
        <v>33926</v>
      </c>
    </row>
    <row r="73" spans="1:6" x14ac:dyDescent="0.25">
      <c r="A73" s="81" t="s">
        <v>311</v>
      </c>
      <c r="B73" s="81"/>
      <c r="C73" s="82" t="s">
        <v>103</v>
      </c>
      <c r="D73" s="48">
        <v>30500</v>
      </c>
      <c r="E73" s="48">
        <v>0</v>
      </c>
      <c r="F73" s="50">
        <f>D73+E73</f>
        <v>30500</v>
      </c>
    </row>
    <row r="74" spans="1:6" x14ac:dyDescent="0.25">
      <c r="A74" s="81" t="s">
        <v>311</v>
      </c>
      <c r="B74" s="81"/>
      <c r="C74" s="82" t="s">
        <v>127</v>
      </c>
      <c r="D74" s="48">
        <v>400</v>
      </c>
      <c r="E74" s="48">
        <v>0</v>
      </c>
      <c r="F74" s="50">
        <f>D74+E74</f>
        <v>400</v>
      </c>
    </row>
    <row r="75" spans="1:6" x14ac:dyDescent="0.25">
      <c r="A75" s="81" t="s">
        <v>311</v>
      </c>
      <c r="B75" s="81"/>
      <c r="C75" s="82" t="s">
        <v>106</v>
      </c>
      <c r="D75" s="48">
        <v>3026</v>
      </c>
      <c r="E75" s="48">
        <v>0</v>
      </c>
      <c r="F75" s="50">
        <f>D75+E75</f>
        <v>3026</v>
      </c>
    </row>
    <row r="76" spans="1:6" x14ac:dyDescent="0.25">
      <c r="A76" s="81" t="s">
        <v>311</v>
      </c>
      <c r="B76" s="81"/>
      <c r="C76" s="82" t="s">
        <v>130</v>
      </c>
      <c r="D76" s="48">
        <v>0</v>
      </c>
      <c r="E76" s="48">
        <v>0</v>
      </c>
      <c r="F76" s="50">
        <f>D76+E76</f>
        <v>0</v>
      </c>
    </row>
    <row r="77" spans="1:6" x14ac:dyDescent="0.25">
      <c r="A77" s="72" t="s">
        <v>89</v>
      </c>
      <c r="B77" s="72" t="s">
        <v>207</v>
      </c>
      <c r="C77" s="73" t="s">
        <v>306</v>
      </c>
      <c r="D77" s="52">
        <f t="shared" ref="D77:E79" si="28">D78</f>
        <v>57510</v>
      </c>
      <c r="E77" s="52">
        <f t="shared" si="28"/>
        <v>4349</v>
      </c>
      <c r="F77" s="52">
        <f>F78</f>
        <v>61859</v>
      </c>
    </row>
    <row r="78" spans="1:6" ht="15.75" customHeight="1" x14ac:dyDescent="0.25">
      <c r="A78" s="74" t="s">
        <v>20</v>
      </c>
      <c r="B78" s="74" t="s">
        <v>92</v>
      </c>
      <c r="C78" s="75" t="s">
        <v>93</v>
      </c>
      <c r="D78" s="46">
        <f t="shared" si="28"/>
        <v>57510</v>
      </c>
      <c r="E78" s="46">
        <f t="shared" si="28"/>
        <v>4349</v>
      </c>
      <c r="F78" s="46">
        <f>F79</f>
        <v>61859</v>
      </c>
    </row>
    <row r="79" spans="1:6" ht="15.75" customHeight="1" x14ac:dyDescent="0.25">
      <c r="A79" s="76" t="s">
        <v>20</v>
      </c>
      <c r="B79" s="76" t="s">
        <v>94</v>
      </c>
      <c r="C79" s="77" t="s">
        <v>95</v>
      </c>
      <c r="D79" s="47">
        <f t="shared" si="28"/>
        <v>57510</v>
      </c>
      <c r="E79" s="47">
        <f t="shared" si="28"/>
        <v>4349</v>
      </c>
      <c r="F79" s="47">
        <f>F80</f>
        <v>61859</v>
      </c>
    </row>
    <row r="80" spans="1:6" x14ac:dyDescent="0.25">
      <c r="A80" s="78" t="s">
        <v>20</v>
      </c>
      <c r="B80" s="78" t="s">
        <v>209</v>
      </c>
      <c r="C80" s="79" t="s">
        <v>210</v>
      </c>
      <c r="D80" s="49">
        <f t="shared" ref="D80:E80" si="29">SUM(D81:D85)</f>
        <v>57510</v>
      </c>
      <c r="E80" s="49">
        <f t="shared" si="29"/>
        <v>4349</v>
      </c>
      <c r="F80" s="49">
        <f t="shared" ref="F80" si="30">SUM(F81:F85)</f>
        <v>61859</v>
      </c>
    </row>
    <row r="81" spans="1:6" x14ac:dyDescent="0.25">
      <c r="A81" s="60" t="s">
        <v>310</v>
      </c>
      <c r="B81" s="60"/>
      <c r="C81" s="80" t="s">
        <v>212</v>
      </c>
      <c r="D81" s="50">
        <v>44000</v>
      </c>
      <c r="E81" s="50">
        <v>7000</v>
      </c>
      <c r="F81" s="50">
        <f>D81+E81</f>
        <v>51000</v>
      </c>
    </row>
    <row r="82" spans="1:6" x14ac:dyDescent="0.25">
      <c r="A82" s="60" t="s">
        <v>310</v>
      </c>
      <c r="B82" s="60"/>
      <c r="C82" s="80" t="s">
        <v>159</v>
      </c>
      <c r="D82" s="50">
        <v>4000</v>
      </c>
      <c r="E82" s="50">
        <v>599</v>
      </c>
      <c r="F82" s="50">
        <f>D82+E82</f>
        <v>4599</v>
      </c>
    </row>
    <row r="83" spans="1:6" x14ac:dyDescent="0.25">
      <c r="A83" s="60" t="s">
        <v>310</v>
      </c>
      <c r="B83" s="60"/>
      <c r="C83" s="80" t="s">
        <v>152</v>
      </c>
      <c r="D83" s="50">
        <v>8190</v>
      </c>
      <c r="E83" s="50">
        <v>-3000</v>
      </c>
      <c r="F83" s="50">
        <f>D83+E83</f>
        <v>5190</v>
      </c>
    </row>
    <row r="84" spans="1:6" x14ac:dyDescent="0.25">
      <c r="A84" s="60" t="s">
        <v>310</v>
      </c>
      <c r="B84" s="60"/>
      <c r="C84" s="80" t="s">
        <v>100</v>
      </c>
      <c r="D84" s="50">
        <v>1320</v>
      </c>
      <c r="E84" s="50">
        <v>-800</v>
      </c>
      <c r="F84" s="50">
        <f>D84+E84</f>
        <v>520</v>
      </c>
    </row>
    <row r="85" spans="1:6" x14ac:dyDescent="0.25">
      <c r="A85" s="60" t="s">
        <v>310</v>
      </c>
      <c r="B85" s="60"/>
      <c r="C85" s="80" t="s">
        <v>331</v>
      </c>
      <c r="D85" s="50">
        <v>0</v>
      </c>
      <c r="E85" s="50">
        <v>550</v>
      </c>
      <c r="F85" s="50">
        <f>D85+E85</f>
        <v>550</v>
      </c>
    </row>
    <row r="86" spans="1:6" x14ac:dyDescent="0.25">
      <c r="A86" s="72" t="s">
        <v>89</v>
      </c>
      <c r="B86" s="72" t="s">
        <v>372</v>
      </c>
      <c r="C86" s="73" t="s">
        <v>373</v>
      </c>
      <c r="D86" s="52">
        <f t="shared" ref="D86:E88" si="31">D87</f>
        <v>0</v>
      </c>
      <c r="E86" s="52">
        <f t="shared" si="31"/>
        <v>1</v>
      </c>
      <c r="F86" s="52">
        <f>F87</f>
        <v>1</v>
      </c>
    </row>
    <row r="87" spans="1:6" x14ac:dyDescent="0.25">
      <c r="A87" s="74" t="s">
        <v>20</v>
      </c>
      <c r="B87" s="74" t="s">
        <v>92</v>
      </c>
      <c r="C87" s="75" t="s">
        <v>93</v>
      </c>
      <c r="D87" s="46">
        <f t="shared" si="31"/>
        <v>0</v>
      </c>
      <c r="E87" s="46">
        <f t="shared" si="31"/>
        <v>1</v>
      </c>
      <c r="F87" s="46">
        <f>F88</f>
        <v>1</v>
      </c>
    </row>
    <row r="88" spans="1:6" x14ac:dyDescent="0.25">
      <c r="A88" s="76" t="s">
        <v>20</v>
      </c>
      <c r="B88" s="76" t="s">
        <v>94</v>
      </c>
      <c r="C88" s="77" t="s">
        <v>95</v>
      </c>
      <c r="D88" s="47">
        <f t="shared" si="31"/>
        <v>0</v>
      </c>
      <c r="E88" s="47">
        <f t="shared" si="31"/>
        <v>1</v>
      </c>
      <c r="F88" s="47">
        <f>F89</f>
        <v>1</v>
      </c>
    </row>
    <row r="89" spans="1:6" x14ac:dyDescent="0.25">
      <c r="A89" s="78" t="s">
        <v>20</v>
      </c>
      <c r="B89" s="78" t="s">
        <v>96</v>
      </c>
      <c r="C89" s="79" t="s">
        <v>97</v>
      </c>
      <c r="D89" s="49">
        <f t="shared" ref="D89:F89" si="32">D90</f>
        <v>0</v>
      </c>
      <c r="E89" s="49">
        <f t="shared" si="32"/>
        <v>1</v>
      </c>
      <c r="F89" s="49">
        <f t="shared" si="32"/>
        <v>1</v>
      </c>
    </row>
    <row r="90" spans="1:6" x14ac:dyDescent="0.25">
      <c r="A90" s="60" t="s">
        <v>310</v>
      </c>
      <c r="B90" s="60">
        <v>381</v>
      </c>
      <c r="C90" s="80" t="s">
        <v>335</v>
      </c>
      <c r="D90" s="50">
        <v>0</v>
      </c>
      <c r="E90" s="50">
        <v>1</v>
      </c>
      <c r="F90" s="50">
        <f>D90+E90</f>
        <v>1</v>
      </c>
    </row>
    <row r="91" spans="1:6" ht="22.5" x14ac:dyDescent="0.25">
      <c r="A91" s="72" t="s">
        <v>219</v>
      </c>
      <c r="B91" s="72" t="s">
        <v>220</v>
      </c>
      <c r="C91" s="73" t="s">
        <v>221</v>
      </c>
      <c r="D91" s="52">
        <f t="shared" ref="D91:E91" si="33">D92+D98</f>
        <v>10570</v>
      </c>
      <c r="E91" s="52">
        <f t="shared" si="33"/>
        <v>680</v>
      </c>
      <c r="F91" s="52">
        <f>F92+F98</f>
        <v>11250</v>
      </c>
    </row>
    <row r="92" spans="1:6" ht="15.75" customHeight="1" x14ac:dyDescent="0.25">
      <c r="A92" s="74" t="s">
        <v>20</v>
      </c>
      <c r="B92" s="74" t="s">
        <v>92</v>
      </c>
      <c r="C92" s="75" t="s">
        <v>93</v>
      </c>
      <c r="D92" s="46">
        <f t="shared" ref="D92:E92" si="34">D93</f>
        <v>2370</v>
      </c>
      <c r="E92" s="46">
        <f t="shared" si="34"/>
        <v>-826</v>
      </c>
      <c r="F92" s="46">
        <f>F93</f>
        <v>1544</v>
      </c>
    </row>
    <row r="93" spans="1:6" ht="12.75" customHeight="1" x14ac:dyDescent="0.25">
      <c r="A93" s="76" t="s">
        <v>20</v>
      </c>
      <c r="B93" s="76" t="s">
        <v>94</v>
      </c>
      <c r="C93" s="77" t="s">
        <v>95</v>
      </c>
      <c r="D93" s="47">
        <f t="shared" ref="D93:E93" si="35">SUM(D94:D97)</f>
        <v>2370</v>
      </c>
      <c r="E93" s="47">
        <f t="shared" si="35"/>
        <v>-826</v>
      </c>
      <c r="F93" s="47">
        <f t="shared" ref="F93" si="36">SUM(F94:F97)</f>
        <v>1544</v>
      </c>
    </row>
    <row r="94" spans="1:6" x14ac:dyDescent="0.25">
      <c r="A94" s="60" t="s">
        <v>310</v>
      </c>
      <c r="B94" s="81"/>
      <c r="C94" s="82" t="s">
        <v>212</v>
      </c>
      <c r="D94" s="48">
        <v>1050</v>
      </c>
      <c r="E94" s="48">
        <v>-885</v>
      </c>
      <c r="F94" s="50">
        <f>D94+E94</f>
        <v>165</v>
      </c>
    </row>
    <row r="95" spans="1:6" x14ac:dyDescent="0.25">
      <c r="A95" s="60" t="s">
        <v>310</v>
      </c>
      <c r="B95" s="81"/>
      <c r="C95" s="82" t="s">
        <v>224</v>
      </c>
      <c r="D95" s="48">
        <v>950</v>
      </c>
      <c r="E95" s="48">
        <v>79</v>
      </c>
      <c r="F95" s="50">
        <f>D95+E95</f>
        <v>1029</v>
      </c>
    </row>
    <row r="96" spans="1:6" x14ac:dyDescent="0.25">
      <c r="A96" s="60" t="s">
        <v>310</v>
      </c>
      <c r="B96" s="81"/>
      <c r="C96" s="82" t="s">
        <v>226</v>
      </c>
      <c r="D96" s="48">
        <v>170</v>
      </c>
      <c r="E96" s="48">
        <v>0</v>
      </c>
      <c r="F96" s="50">
        <f>D96+E96</f>
        <v>170</v>
      </c>
    </row>
    <row r="97" spans="1:6" x14ac:dyDescent="0.25">
      <c r="A97" s="60" t="s">
        <v>310</v>
      </c>
      <c r="B97" s="81"/>
      <c r="C97" s="82" t="s">
        <v>152</v>
      </c>
      <c r="D97" s="48">
        <v>200</v>
      </c>
      <c r="E97" s="48">
        <v>-20</v>
      </c>
      <c r="F97" s="50">
        <f>D97+E97</f>
        <v>180</v>
      </c>
    </row>
    <row r="98" spans="1:6" x14ac:dyDescent="0.25">
      <c r="A98" s="74" t="s">
        <v>20</v>
      </c>
      <c r="B98" s="74" t="s">
        <v>44</v>
      </c>
      <c r="C98" s="75" t="s">
        <v>45</v>
      </c>
      <c r="D98" s="46">
        <f t="shared" ref="D98" si="37">D99</f>
        <v>8200</v>
      </c>
      <c r="E98" s="46">
        <f t="shared" ref="E98" si="38">E99</f>
        <v>1506</v>
      </c>
      <c r="F98" s="46">
        <f t="shared" ref="F98" si="39">F99</f>
        <v>9706</v>
      </c>
    </row>
    <row r="99" spans="1:6" x14ac:dyDescent="0.25">
      <c r="A99" s="76" t="s">
        <v>20</v>
      </c>
      <c r="B99" s="76" t="s">
        <v>46</v>
      </c>
      <c r="C99" s="77" t="s">
        <v>47</v>
      </c>
      <c r="D99" s="47">
        <f t="shared" ref="D99" si="40">D100+D102</f>
        <v>8200</v>
      </c>
      <c r="E99" s="47">
        <f t="shared" ref="E99" si="41">E100+E102</f>
        <v>1506</v>
      </c>
      <c r="F99" s="47">
        <f t="shared" ref="F99" si="42">F100+F102</f>
        <v>9706</v>
      </c>
    </row>
    <row r="100" spans="1:6" ht="20.25" customHeight="1" x14ac:dyDescent="0.25">
      <c r="A100" s="78" t="s">
        <v>20</v>
      </c>
      <c r="B100" s="78" t="s">
        <v>354</v>
      </c>
      <c r="C100" s="79" t="s">
        <v>369</v>
      </c>
      <c r="D100" s="49">
        <f t="shared" ref="D100:F100" si="43">D101</f>
        <v>0</v>
      </c>
      <c r="E100" s="49">
        <f t="shared" si="43"/>
        <v>926</v>
      </c>
      <c r="F100" s="49">
        <f t="shared" si="43"/>
        <v>926</v>
      </c>
    </row>
    <row r="101" spans="1:6" x14ac:dyDescent="0.25">
      <c r="A101" s="119" t="s">
        <v>370</v>
      </c>
      <c r="B101" s="119">
        <v>311</v>
      </c>
      <c r="C101" s="82" t="s">
        <v>212</v>
      </c>
      <c r="D101" s="48">
        <v>0</v>
      </c>
      <c r="E101" s="48">
        <v>926</v>
      </c>
      <c r="F101" s="50">
        <f t="shared" ref="F101" si="44">D101+E101</f>
        <v>926</v>
      </c>
    </row>
    <row r="102" spans="1:6" x14ac:dyDescent="0.25">
      <c r="A102" s="76" t="s">
        <v>20</v>
      </c>
      <c r="B102" s="76" t="s">
        <v>228</v>
      </c>
      <c r="C102" s="77" t="s">
        <v>229</v>
      </c>
      <c r="D102" s="47">
        <f t="shared" ref="D102:F102" si="45">SUM(D103:D106)</f>
        <v>8200</v>
      </c>
      <c r="E102" s="47">
        <f t="shared" si="45"/>
        <v>580</v>
      </c>
      <c r="F102" s="47">
        <f t="shared" si="45"/>
        <v>8780</v>
      </c>
    </row>
    <row r="103" spans="1:6" x14ac:dyDescent="0.25">
      <c r="A103" s="60" t="s">
        <v>312</v>
      </c>
      <c r="B103" s="81"/>
      <c r="C103" s="82" t="s">
        <v>212</v>
      </c>
      <c r="D103" s="48">
        <v>5750</v>
      </c>
      <c r="E103" s="48">
        <v>430</v>
      </c>
      <c r="F103" s="50">
        <f t="shared" ref="F103:F106" si="46">D103+E103</f>
        <v>6180</v>
      </c>
    </row>
    <row r="104" spans="1:6" x14ac:dyDescent="0.25">
      <c r="A104" s="60" t="s">
        <v>312</v>
      </c>
      <c r="B104" s="81"/>
      <c r="C104" s="82" t="s">
        <v>159</v>
      </c>
      <c r="D104" s="48">
        <v>700</v>
      </c>
      <c r="E104" s="48">
        <v>200</v>
      </c>
      <c r="F104" s="50">
        <f t="shared" si="46"/>
        <v>900</v>
      </c>
    </row>
    <row r="105" spans="1:6" x14ac:dyDescent="0.25">
      <c r="A105" s="60" t="s">
        <v>312</v>
      </c>
      <c r="B105" s="81"/>
      <c r="C105" s="82" t="s">
        <v>152</v>
      </c>
      <c r="D105" s="48">
        <v>1000</v>
      </c>
      <c r="E105" s="48">
        <v>20</v>
      </c>
      <c r="F105" s="50">
        <f t="shared" si="46"/>
        <v>1020</v>
      </c>
    </row>
    <row r="106" spans="1:6" x14ac:dyDescent="0.25">
      <c r="A106" s="60" t="s">
        <v>312</v>
      </c>
      <c r="B106" s="81"/>
      <c r="C106" s="82" t="s">
        <v>100</v>
      </c>
      <c r="D106" s="48">
        <v>750</v>
      </c>
      <c r="E106" s="48">
        <v>-70</v>
      </c>
      <c r="F106" s="50">
        <f t="shared" si="46"/>
        <v>680</v>
      </c>
    </row>
    <row r="107" spans="1:6" ht="22.5" x14ac:dyDescent="0.25">
      <c r="A107" s="72" t="s">
        <v>219</v>
      </c>
      <c r="B107" s="72" t="s">
        <v>244</v>
      </c>
      <c r="C107" s="73" t="s">
        <v>245</v>
      </c>
      <c r="D107" s="52">
        <f>D108</f>
        <v>2941.63</v>
      </c>
      <c r="E107" s="52">
        <f t="shared" ref="E107:F107" si="47">E108</f>
        <v>-284</v>
      </c>
      <c r="F107" s="52">
        <f t="shared" si="47"/>
        <v>2657.63</v>
      </c>
    </row>
    <row r="108" spans="1:6" x14ac:dyDescent="0.25">
      <c r="A108" s="74" t="s">
        <v>20</v>
      </c>
      <c r="B108" s="74" t="s">
        <v>44</v>
      </c>
      <c r="C108" s="75" t="s">
        <v>45</v>
      </c>
      <c r="D108" s="46">
        <f t="shared" ref="D108" si="48">D109+D112</f>
        <v>2941.63</v>
      </c>
      <c r="E108" s="46">
        <f t="shared" ref="E108" si="49">E109+E112</f>
        <v>-284</v>
      </c>
      <c r="F108" s="46">
        <f t="shared" ref="F108" si="50">F109+F112</f>
        <v>2657.63</v>
      </c>
    </row>
    <row r="109" spans="1:6" x14ac:dyDescent="0.25">
      <c r="A109" s="76" t="s">
        <v>20</v>
      </c>
      <c r="B109" s="76" t="s">
        <v>46</v>
      </c>
      <c r="C109" s="77" t="s">
        <v>47</v>
      </c>
      <c r="D109" s="47">
        <f t="shared" ref="D109:E110" si="51">D110</f>
        <v>289.63</v>
      </c>
      <c r="E109" s="47">
        <f t="shared" si="51"/>
        <v>0</v>
      </c>
      <c r="F109" s="47">
        <f>F110</f>
        <v>289.63</v>
      </c>
    </row>
    <row r="110" spans="1:6" x14ac:dyDescent="0.25">
      <c r="A110" s="78" t="s">
        <v>20</v>
      </c>
      <c r="B110" s="78" t="s">
        <v>246</v>
      </c>
      <c r="C110" s="79" t="s">
        <v>247</v>
      </c>
      <c r="D110" s="49">
        <f t="shared" si="51"/>
        <v>289.63</v>
      </c>
      <c r="E110" s="49">
        <f t="shared" si="51"/>
        <v>0</v>
      </c>
      <c r="F110" s="49">
        <f>F111</f>
        <v>289.63</v>
      </c>
    </row>
    <row r="111" spans="1:6" ht="16.5" customHeight="1" x14ac:dyDescent="0.25">
      <c r="A111" s="60"/>
      <c r="B111" s="60"/>
      <c r="C111" s="80" t="s">
        <v>103</v>
      </c>
      <c r="D111" s="50">
        <v>289.63</v>
      </c>
      <c r="E111" s="50">
        <v>0</v>
      </c>
      <c r="F111" s="50">
        <f t="shared" ref="F111" si="52">D111+E111</f>
        <v>289.63</v>
      </c>
    </row>
    <row r="112" spans="1:6" x14ac:dyDescent="0.25">
      <c r="A112" s="76" t="s">
        <v>20</v>
      </c>
      <c r="B112" s="76" t="s">
        <v>228</v>
      </c>
      <c r="C112" s="77" t="s">
        <v>229</v>
      </c>
      <c r="D112" s="47">
        <f>D113+D114</f>
        <v>2652</v>
      </c>
      <c r="E112" s="47">
        <f>E113+E114</f>
        <v>-284</v>
      </c>
      <c r="F112" s="47">
        <f>F113+F114</f>
        <v>2368</v>
      </c>
    </row>
    <row r="113" spans="1:6" x14ac:dyDescent="0.25">
      <c r="A113" s="81"/>
      <c r="B113" s="81">
        <v>322</v>
      </c>
      <c r="C113" s="82" t="s">
        <v>103</v>
      </c>
      <c r="D113" s="48">
        <v>2652</v>
      </c>
      <c r="E113" s="48">
        <v>-284</v>
      </c>
      <c r="F113" s="50">
        <f>D113+E113</f>
        <v>2368</v>
      </c>
    </row>
    <row r="114" spans="1:6" x14ac:dyDescent="0.25">
      <c r="A114" s="81"/>
      <c r="B114" s="81">
        <v>322</v>
      </c>
      <c r="C114" s="82" t="s">
        <v>103</v>
      </c>
      <c r="D114" s="48">
        <v>0</v>
      </c>
      <c r="E114" s="48">
        <v>0</v>
      </c>
      <c r="F114" s="50">
        <f>D114+E114</f>
        <v>0</v>
      </c>
    </row>
    <row r="115" spans="1:6" ht="22.5" x14ac:dyDescent="0.25">
      <c r="A115" s="72" t="s">
        <v>219</v>
      </c>
      <c r="B115" s="72" t="s">
        <v>251</v>
      </c>
      <c r="C115" s="73" t="s">
        <v>252</v>
      </c>
      <c r="D115" s="52">
        <f t="shared" ref="D115:E115" si="53">D116+D121</f>
        <v>1124</v>
      </c>
      <c r="E115" s="52">
        <f t="shared" si="53"/>
        <v>-128</v>
      </c>
      <c r="F115" s="52">
        <f>F116+F121</f>
        <v>996</v>
      </c>
    </row>
    <row r="116" spans="1:6" x14ac:dyDescent="0.25">
      <c r="A116" s="74" t="s">
        <v>20</v>
      </c>
      <c r="B116" s="74" t="s">
        <v>92</v>
      </c>
      <c r="C116" s="75" t="s">
        <v>93</v>
      </c>
      <c r="D116" s="46">
        <f t="shared" ref="D116:E116" si="54">D117</f>
        <v>995</v>
      </c>
      <c r="E116" s="46">
        <f t="shared" si="54"/>
        <v>-189</v>
      </c>
      <c r="F116" s="46">
        <f>F117</f>
        <v>806</v>
      </c>
    </row>
    <row r="117" spans="1:6" x14ac:dyDescent="0.25">
      <c r="A117" s="76" t="s">
        <v>20</v>
      </c>
      <c r="B117" s="76" t="s">
        <v>94</v>
      </c>
      <c r="C117" s="77" t="s">
        <v>95</v>
      </c>
      <c r="D117" s="47">
        <f t="shared" ref="D117:E117" si="55">D118</f>
        <v>995</v>
      </c>
      <c r="E117" s="47">
        <f t="shared" si="55"/>
        <v>-189</v>
      </c>
      <c r="F117" s="47">
        <f>F118</f>
        <v>806</v>
      </c>
    </row>
    <row r="118" spans="1:6" x14ac:dyDescent="0.25">
      <c r="A118" s="78" t="s">
        <v>20</v>
      </c>
      <c r="B118" s="78" t="s">
        <v>253</v>
      </c>
      <c r="C118" s="79" t="s">
        <v>254</v>
      </c>
      <c r="D118" s="49">
        <f t="shared" ref="D118" si="56">D119+D120</f>
        <v>995</v>
      </c>
      <c r="E118" s="49">
        <f t="shared" ref="E118" si="57">E119+E120</f>
        <v>-189</v>
      </c>
      <c r="F118" s="49">
        <f t="shared" ref="F118" si="58">F119+F120</f>
        <v>806</v>
      </c>
    </row>
    <row r="119" spans="1:6" x14ac:dyDescent="0.25">
      <c r="A119" s="60"/>
      <c r="B119" s="60">
        <v>322</v>
      </c>
      <c r="C119" s="80" t="s">
        <v>362</v>
      </c>
      <c r="D119" s="50">
        <v>995</v>
      </c>
      <c r="E119" s="50">
        <v>-507</v>
      </c>
      <c r="F119" s="50">
        <f>D119+E119</f>
        <v>488</v>
      </c>
    </row>
    <row r="120" spans="1:6" x14ac:dyDescent="0.25">
      <c r="A120" s="60"/>
      <c r="B120" s="60">
        <v>322</v>
      </c>
      <c r="C120" s="80" t="s">
        <v>361</v>
      </c>
      <c r="D120" s="50">
        <v>0</v>
      </c>
      <c r="E120" s="50">
        <v>318</v>
      </c>
      <c r="F120" s="50">
        <f>D120+E120</f>
        <v>318</v>
      </c>
    </row>
    <row r="121" spans="1:6" x14ac:dyDescent="0.25">
      <c r="A121" s="74" t="s">
        <v>20</v>
      </c>
      <c r="B121" s="74" t="s">
        <v>44</v>
      </c>
      <c r="C121" s="75" t="s">
        <v>45</v>
      </c>
      <c r="D121" s="46">
        <f t="shared" ref="D121" si="59">D122+D125</f>
        <v>129</v>
      </c>
      <c r="E121" s="46">
        <f t="shared" ref="E121" si="60">E122+E125</f>
        <v>61</v>
      </c>
      <c r="F121" s="46">
        <f t="shared" ref="F121" si="61">F122+F125</f>
        <v>190</v>
      </c>
    </row>
    <row r="122" spans="1:6" x14ac:dyDescent="0.25">
      <c r="A122" s="76" t="s">
        <v>20</v>
      </c>
      <c r="B122" s="76" t="s">
        <v>46</v>
      </c>
      <c r="C122" s="77" t="s">
        <v>47</v>
      </c>
      <c r="D122" s="47">
        <f t="shared" ref="D122" si="62">D123+D124</f>
        <v>129</v>
      </c>
      <c r="E122" s="47">
        <f t="shared" ref="E122" si="63">E123+E124</f>
        <v>-30</v>
      </c>
      <c r="F122" s="47">
        <f t="shared" ref="F122" si="64">F123+F124</f>
        <v>99</v>
      </c>
    </row>
    <row r="123" spans="1:6" x14ac:dyDescent="0.25">
      <c r="A123" s="60"/>
      <c r="B123" s="81">
        <v>322</v>
      </c>
      <c r="C123" s="80" t="s">
        <v>362</v>
      </c>
      <c r="D123" s="48">
        <v>129</v>
      </c>
      <c r="E123" s="48">
        <v>-58</v>
      </c>
      <c r="F123" s="50">
        <f>D123+E123</f>
        <v>71</v>
      </c>
    </row>
    <row r="124" spans="1:6" x14ac:dyDescent="0.25">
      <c r="A124" s="60"/>
      <c r="B124" s="81">
        <v>322</v>
      </c>
      <c r="C124" s="80" t="s">
        <v>361</v>
      </c>
      <c r="D124" s="48">
        <v>0</v>
      </c>
      <c r="E124" s="48">
        <v>28</v>
      </c>
      <c r="F124" s="50">
        <f>D124+E124</f>
        <v>28</v>
      </c>
    </row>
    <row r="125" spans="1:6" ht="14.25" customHeight="1" x14ac:dyDescent="0.25">
      <c r="A125" s="76" t="s">
        <v>20</v>
      </c>
      <c r="B125" s="76" t="s">
        <v>228</v>
      </c>
      <c r="C125" s="77" t="s">
        <v>229</v>
      </c>
      <c r="D125" s="47">
        <f t="shared" ref="D125:E125" si="65">D126+D127</f>
        <v>0</v>
      </c>
      <c r="E125" s="47">
        <f t="shared" si="65"/>
        <v>91</v>
      </c>
      <c r="F125" s="47">
        <f>F126+F127</f>
        <v>91</v>
      </c>
    </row>
    <row r="126" spans="1:6" x14ac:dyDescent="0.25">
      <c r="A126" s="81"/>
      <c r="B126" s="81">
        <v>322</v>
      </c>
      <c r="C126" s="80" t="s">
        <v>362</v>
      </c>
      <c r="D126" s="48">
        <v>0</v>
      </c>
      <c r="E126" s="48">
        <v>55</v>
      </c>
      <c r="F126" s="50">
        <f>D126+E126</f>
        <v>55</v>
      </c>
    </row>
    <row r="127" spans="1:6" x14ac:dyDescent="0.25">
      <c r="A127" s="81"/>
      <c r="B127" s="81">
        <v>322</v>
      </c>
      <c r="C127" s="80" t="s">
        <v>361</v>
      </c>
      <c r="D127" s="48">
        <v>0</v>
      </c>
      <c r="E127" s="48">
        <v>36</v>
      </c>
      <c r="F127" s="50">
        <f>D127+E127</f>
        <v>36</v>
      </c>
    </row>
    <row r="128" spans="1:6" ht="22.5" x14ac:dyDescent="0.25">
      <c r="A128" s="72" t="s">
        <v>219</v>
      </c>
      <c r="B128" s="72" t="s">
        <v>257</v>
      </c>
      <c r="C128" s="73" t="s">
        <v>258</v>
      </c>
      <c r="D128" s="52">
        <f t="shared" ref="D128" si="66">D129+D135</f>
        <v>5860</v>
      </c>
      <c r="E128" s="52">
        <f t="shared" ref="E128" si="67">E129+E135</f>
        <v>3010</v>
      </c>
      <c r="F128" s="52">
        <f t="shared" ref="F128" si="68">F129+F135</f>
        <v>8870</v>
      </c>
    </row>
    <row r="129" spans="1:6" x14ac:dyDescent="0.25">
      <c r="A129" s="74" t="s">
        <v>20</v>
      </c>
      <c r="B129" s="74" t="s">
        <v>92</v>
      </c>
      <c r="C129" s="75" t="s">
        <v>93</v>
      </c>
      <c r="D129" s="46">
        <f t="shared" ref="D129:F129" si="69">D130</f>
        <v>1380</v>
      </c>
      <c r="E129" s="46">
        <f t="shared" si="69"/>
        <v>1570</v>
      </c>
      <c r="F129" s="46">
        <f t="shared" si="69"/>
        <v>2950</v>
      </c>
    </row>
    <row r="130" spans="1:6" x14ac:dyDescent="0.25">
      <c r="A130" s="76" t="s">
        <v>20</v>
      </c>
      <c r="B130" s="76" t="s">
        <v>94</v>
      </c>
      <c r="C130" s="77" t="s">
        <v>95</v>
      </c>
      <c r="D130" s="47">
        <f t="shared" ref="D130:E130" si="70">SUM(D131:D134)</f>
        <v>1380</v>
      </c>
      <c r="E130" s="47">
        <f t="shared" si="70"/>
        <v>1570</v>
      </c>
      <c r="F130" s="47">
        <f>SUM(F131:F134)</f>
        <v>2950</v>
      </c>
    </row>
    <row r="131" spans="1:6" x14ac:dyDescent="0.25">
      <c r="A131" s="60" t="s">
        <v>310</v>
      </c>
      <c r="B131" s="81"/>
      <c r="C131" s="82" t="s">
        <v>260</v>
      </c>
      <c r="D131" s="48">
        <v>500</v>
      </c>
      <c r="E131" s="48">
        <v>1340</v>
      </c>
      <c r="F131" s="50">
        <f>D131+E131</f>
        <v>1840</v>
      </c>
    </row>
    <row r="132" spans="1:6" x14ac:dyDescent="0.25">
      <c r="A132" s="60" t="s">
        <v>310</v>
      </c>
      <c r="B132" s="81"/>
      <c r="C132" s="82" t="s">
        <v>224</v>
      </c>
      <c r="D132" s="48">
        <v>650</v>
      </c>
      <c r="E132" s="48">
        <v>0</v>
      </c>
      <c r="F132" s="50">
        <f>D132+E132</f>
        <v>650</v>
      </c>
    </row>
    <row r="133" spans="1:6" x14ac:dyDescent="0.25">
      <c r="A133" s="60" t="s">
        <v>310</v>
      </c>
      <c r="B133" s="81"/>
      <c r="C133" s="82" t="s">
        <v>226</v>
      </c>
      <c r="D133" s="48">
        <v>150</v>
      </c>
      <c r="E133" s="48">
        <v>0</v>
      </c>
      <c r="F133" s="50">
        <f>D133+E133</f>
        <v>150</v>
      </c>
    </row>
    <row r="134" spans="1:6" x14ac:dyDescent="0.25">
      <c r="A134" s="60" t="s">
        <v>310</v>
      </c>
      <c r="B134" s="81"/>
      <c r="C134" s="82" t="s">
        <v>264</v>
      </c>
      <c r="D134" s="48">
        <v>80</v>
      </c>
      <c r="E134" s="48">
        <v>230</v>
      </c>
      <c r="F134" s="50">
        <f>D134+E134</f>
        <v>310</v>
      </c>
    </row>
    <row r="135" spans="1:6" x14ac:dyDescent="0.25">
      <c r="A135" s="74" t="s">
        <v>20</v>
      </c>
      <c r="B135" s="74" t="s">
        <v>44</v>
      </c>
      <c r="C135" s="75" t="s">
        <v>45</v>
      </c>
      <c r="D135" s="46">
        <f t="shared" ref="D135:E135" si="71">D136</f>
        <v>4480</v>
      </c>
      <c r="E135" s="46">
        <f t="shared" si="71"/>
        <v>1440</v>
      </c>
      <c r="F135" s="46">
        <f>F136</f>
        <v>5920</v>
      </c>
    </row>
    <row r="136" spans="1:6" x14ac:dyDescent="0.25">
      <c r="A136" s="76" t="s">
        <v>20</v>
      </c>
      <c r="B136" s="76" t="s">
        <v>228</v>
      </c>
      <c r="C136" s="77" t="s">
        <v>229</v>
      </c>
      <c r="D136" s="47">
        <f t="shared" ref="D136:F136" si="72">SUM(D137:D141)</f>
        <v>4480</v>
      </c>
      <c r="E136" s="47">
        <f t="shared" si="72"/>
        <v>1440</v>
      </c>
      <c r="F136" s="47">
        <f t="shared" si="72"/>
        <v>5920</v>
      </c>
    </row>
    <row r="137" spans="1:6" x14ac:dyDescent="0.25">
      <c r="A137" s="81" t="s">
        <v>312</v>
      </c>
      <c r="B137" s="81"/>
      <c r="C137" s="82" t="s">
        <v>260</v>
      </c>
      <c r="D137" s="48">
        <v>2630</v>
      </c>
      <c r="E137" s="48">
        <v>730</v>
      </c>
      <c r="F137" s="50">
        <f>D137+E137</f>
        <v>3360</v>
      </c>
    </row>
    <row r="138" spans="1:6" x14ac:dyDescent="0.25">
      <c r="A138" s="81" t="s">
        <v>312</v>
      </c>
      <c r="B138" s="81"/>
      <c r="C138" s="82" t="s">
        <v>159</v>
      </c>
      <c r="D138" s="48">
        <v>750</v>
      </c>
      <c r="E138" s="48">
        <v>450</v>
      </c>
      <c r="F138" s="50">
        <f>D138+E138</f>
        <v>1200</v>
      </c>
    </row>
    <row r="139" spans="1:6" x14ac:dyDescent="0.25">
      <c r="A139" s="81" t="s">
        <v>312</v>
      </c>
      <c r="B139" s="81"/>
      <c r="C139" s="82" t="s">
        <v>159</v>
      </c>
      <c r="D139" s="48">
        <v>100</v>
      </c>
      <c r="E139" s="48">
        <v>0</v>
      </c>
      <c r="F139" s="50">
        <f>D139+E139</f>
        <v>100</v>
      </c>
    </row>
    <row r="140" spans="1:6" x14ac:dyDescent="0.25">
      <c r="A140" s="81" t="s">
        <v>312</v>
      </c>
      <c r="B140" s="81"/>
      <c r="C140" s="82" t="s">
        <v>264</v>
      </c>
      <c r="D140" s="48">
        <v>450</v>
      </c>
      <c r="E140" s="48">
        <v>110</v>
      </c>
      <c r="F140" s="50">
        <f>D140+E140</f>
        <v>560</v>
      </c>
    </row>
    <row r="141" spans="1:6" x14ac:dyDescent="0.25">
      <c r="A141" s="81" t="s">
        <v>312</v>
      </c>
      <c r="B141" s="81"/>
      <c r="C141" s="82" t="s">
        <v>270</v>
      </c>
      <c r="D141" s="48">
        <v>550</v>
      </c>
      <c r="E141" s="48">
        <v>150</v>
      </c>
      <c r="F141" s="50">
        <f>D141+E141</f>
        <v>700</v>
      </c>
    </row>
    <row r="142" spans="1:6" ht="22.5" x14ac:dyDescent="0.25">
      <c r="A142" s="72" t="s">
        <v>219</v>
      </c>
      <c r="B142" s="72" t="s">
        <v>271</v>
      </c>
      <c r="C142" s="73" t="s">
        <v>272</v>
      </c>
      <c r="D142" s="52">
        <f t="shared" ref="D142:F144" si="73">D143</f>
        <v>6250</v>
      </c>
      <c r="E142" s="52">
        <f t="shared" si="73"/>
        <v>0</v>
      </c>
      <c r="F142" s="52">
        <f t="shared" si="73"/>
        <v>6250</v>
      </c>
    </row>
    <row r="143" spans="1:6" x14ac:dyDescent="0.25">
      <c r="A143" s="74" t="s">
        <v>20</v>
      </c>
      <c r="B143" s="74" t="s">
        <v>44</v>
      </c>
      <c r="C143" s="75" t="s">
        <v>45</v>
      </c>
      <c r="D143" s="46">
        <f t="shared" si="73"/>
        <v>6250</v>
      </c>
      <c r="E143" s="46">
        <f t="shared" si="73"/>
        <v>0</v>
      </c>
      <c r="F143" s="46">
        <f t="shared" si="73"/>
        <v>6250</v>
      </c>
    </row>
    <row r="144" spans="1:6" x14ac:dyDescent="0.25">
      <c r="A144" s="76" t="s">
        <v>20</v>
      </c>
      <c r="B144" s="76" t="s">
        <v>228</v>
      </c>
      <c r="C144" s="77" t="s">
        <v>229</v>
      </c>
      <c r="D144" s="47">
        <f t="shared" si="73"/>
        <v>6250</v>
      </c>
      <c r="E144" s="47">
        <f t="shared" si="73"/>
        <v>0</v>
      </c>
      <c r="F144" s="47">
        <f t="shared" si="73"/>
        <v>6250</v>
      </c>
    </row>
    <row r="145" spans="1:7" x14ac:dyDescent="0.25">
      <c r="A145" s="81" t="s">
        <v>312</v>
      </c>
      <c r="B145" s="81"/>
      <c r="C145" s="82" t="s">
        <v>103</v>
      </c>
      <c r="D145" s="48">
        <v>6250</v>
      </c>
      <c r="E145" s="48">
        <v>0</v>
      </c>
      <c r="F145" s="50">
        <f>D145+E145</f>
        <v>6250</v>
      </c>
    </row>
    <row r="146" spans="1:7" x14ac:dyDescent="0.25">
      <c r="A146" s="72" t="s">
        <v>89</v>
      </c>
      <c r="B146" s="72" t="s">
        <v>276</v>
      </c>
      <c r="C146" s="73" t="s">
        <v>277</v>
      </c>
      <c r="D146" s="52">
        <f t="shared" ref="D146" si="74">D147+D150</f>
        <v>3517</v>
      </c>
      <c r="E146" s="52">
        <f t="shared" ref="E146" si="75">E147+E150</f>
        <v>2640</v>
      </c>
      <c r="F146" s="52">
        <f t="shared" ref="F146" si="76">F147+F150</f>
        <v>6157</v>
      </c>
    </row>
    <row r="147" spans="1:7" s="31" customFormat="1" x14ac:dyDescent="0.25">
      <c r="A147" s="74" t="s">
        <v>20</v>
      </c>
      <c r="B147" s="74" t="s">
        <v>92</v>
      </c>
      <c r="C147" s="75" t="s">
        <v>93</v>
      </c>
      <c r="D147" s="46">
        <f t="shared" ref="D147:E147" si="77">D148</f>
        <v>0</v>
      </c>
      <c r="E147" s="46">
        <f t="shared" si="77"/>
        <v>2640</v>
      </c>
      <c r="F147" s="46">
        <f>F148</f>
        <v>2640</v>
      </c>
      <c r="G147" s="35"/>
    </row>
    <row r="148" spans="1:7" s="31" customFormat="1" x14ac:dyDescent="0.25">
      <c r="A148" s="76" t="s">
        <v>20</v>
      </c>
      <c r="B148" s="76" t="s">
        <v>94</v>
      </c>
      <c r="C148" s="77" t="s">
        <v>111</v>
      </c>
      <c r="D148" s="47">
        <f t="shared" ref="D148:F148" si="78">D149</f>
        <v>0</v>
      </c>
      <c r="E148" s="47">
        <f t="shared" si="78"/>
        <v>2640</v>
      </c>
      <c r="F148" s="47">
        <f t="shared" si="78"/>
        <v>2640</v>
      </c>
      <c r="G148" s="35"/>
    </row>
    <row r="149" spans="1:7" s="31" customFormat="1" x14ac:dyDescent="0.25">
      <c r="A149" s="81" t="s">
        <v>311</v>
      </c>
      <c r="B149" s="81">
        <v>422</v>
      </c>
      <c r="C149" s="82" t="s">
        <v>334</v>
      </c>
      <c r="D149" s="48">
        <v>0</v>
      </c>
      <c r="E149" s="48">
        <v>2640</v>
      </c>
      <c r="F149" s="50">
        <f>D149+E149</f>
        <v>2640</v>
      </c>
      <c r="G149" s="35"/>
    </row>
    <row r="150" spans="1:7" s="31" customFormat="1" x14ac:dyDescent="0.25">
      <c r="A150" s="76" t="s">
        <v>20</v>
      </c>
      <c r="B150" s="76" t="s">
        <v>110</v>
      </c>
      <c r="C150" s="77" t="s">
        <v>111</v>
      </c>
      <c r="D150" s="47">
        <f t="shared" ref="D150" si="79">D151</f>
        <v>3517</v>
      </c>
      <c r="E150" s="47">
        <f t="shared" ref="E150" si="80">E151</f>
        <v>0</v>
      </c>
      <c r="F150" s="47">
        <f t="shared" ref="F150" si="81">F151</f>
        <v>3517</v>
      </c>
      <c r="G150" s="35"/>
    </row>
    <row r="151" spans="1:7" s="31" customFormat="1" x14ac:dyDescent="0.25">
      <c r="A151" s="81" t="s">
        <v>311</v>
      </c>
      <c r="B151" s="81">
        <v>422</v>
      </c>
      <c r="C151" s="82" t="s">
        <v>334</v>
      </c>
      <c r="D151" s="48">
        <v>3517</v>
      </c>
      <c r="E151" s="48">
        <v>0</v>
      </c>
      <c r="F151" s="50">
        <f>D151+E151</f>
        <v>3517</v>
      </c>
      <c r="G151" s="35"/>
    </row>
    <row r="152" spans="1:7" s="31" customFormat="1" x14ac:dyDescent="0.25">
      <c r="A152" s="83" t="s">
        <v>86</v>
      </c>
      <c r="B152" s="83" t="s">
        <v>288</v>
      </c>
      <c r="C152" s="84" t="s">
        <v>289</v>
      </c>
      <c r="D152" s="51">
        <f t="shared" ref="D152:F153" si="82">D153</f>
        <v>7350</v>
      </c>
      <c r="E152" s="51">
        <f t="shared" si="82"/>
        <v>6000</v>
      </c>
      <c r="F152" s="51">
        <f t="shared" si="82"/>
        <v>13350</v>
      </c>
      <c r="G152" s="35"/>
    </row>
    <row r="153" spans="1:7" s="31" customFormat="1" x14ac:dyDescent="0.25">
      <c r="A153" s="72" t="s">
        <v>89</v>
      </c>
      <c r="B153" s="72" t="s">
        <v>290</v>
      </c>
      <c r="C153" s="73" t="s">
        <v>289</v>
      </c>
      <c r="D153" s="52">
        <f t="shared" si="82"/>
        <v>7350</v>
      </c>
      <c r="E153" s="52">
        <f t="shared" si="82"/>
        <v>6000</v>
      </c>
      <c r="F153" s="52">
        <f t="shared" si="82"/>
        <v>13350</v>
      </c>
      <c r="G153" s="35"/>
    </row>
    <row r="154" spans="1:7" s="31" customFormat="1" x14ac:dyDescent="0.25">
      <c r="A154" s="74" t="s">
        <v>20</v>
      </c>
      <c r="B154" s="74" t="s">
        <v>92</v>
      </c>
      <c r="C154" s="75" t="s">
        <v>93</v>
      </c>
      <c r="D154" s="46">
        <f t="shared" ref="D154:E154" si="83">D155+D159</f>
        <v>7350</v>
      </c>
      <c r="E154" s="46">
        <f t="shared" si="83"/>
        <v>6000</v>
      </c>
      <c r="F154" s="46">
        <f>F155+F159</f>
        <v>13350</v>
      </c>
      <c r="G154" s="35"/>
    </row>
    <row r="155" spans="1:7" s="31" customFormat="1" x14ac:dyDescent="0.25">
      <c r="A155" s="76" t="s">
        <v>20</v>
      </c>
      <c r="B155" s="76" t="s">
        <v>110</v>
      </c>
      <c r="C155" s="77" t="s">
        <v>111</v>
      </c>
      <c r="D155" s="47">
        <f t="shared" ref="D155" si="84">SUM(D156:D158)</f>
        <v>2000</v>
      </c>
      <c r="E155" s="47">
        <f t="shared" ref="E155" si="85">SUM(E156:E158)</f>
        <v>6000</v>
      </c>
      <c r="F155" s="47">
        <f t="shared" ref="F155" si="86">SUM(F156:F158)</f>
        <v>8000</v>
      </c>
      <c r="G155" s="35"/>
    </row>
    <row r="156" spans="1:7" x14ac:dyDescent="0.25">
      <c r="A156" s="81" t="s">
        <v>311</v>
      </c>
      <c r="B156" s="81">
        <v>323</v>
      </c>
      <c r="C156" s="82" t="s">
        <v>292</v>
      </c>
      <c r="D156" s="48">
        <v>1708</v>
      </c>
      <c r="E156" s="48">
        <v>0</v>
      </c>
      <c r="F156" s="50">
        <f>D156+E156</f>
        <v>1708</v>
      </c>
    </row>
    <row r="157" spans="1:7" x14ac:dyDescent="0.25">
      <c r="A157" s="81" t="s">
        <v>311</v>
      </c>
      <c r="B157" s="81">
        <v>323</v>
      </c>
      <c r="C157" s="82" t="s">
        <v>295</v>
      </c>
      <c r="D157" s="48">
        <v>292</v>
      </c>
      <c r="E157" s="48">
        <v>0</v>
      </c>
      <c r="F157" s="50">
        <f>D157+E157</f>
        <v>292</v>
      </c>
    </row>
    <row r="158" spans="1:7" x14ac:dyDescent="0.25">
      <c r="A158" s="81" t="s">
        <v>311</v>
      </c>
      <c r="B158" s="81">
        <v>323</v>
      </c>
      <c r="C158" s="82" t="s">
        <v>297</v>
      </c>
      <c r="D158" s="48">
        <v>0</v>
      </c>
      <c r="E158" s="48">
        <v>6000</v>
      </c>
      <c r="F158" s="50">
        <f>D158+E158</f>
        <v>6000</v>
      </c>
    </row>
    <row r="159" spans="1:7" x14ac:dyDescent="0.25">
      <c r="A159" s="78" t="s">
        <v>20</v>
      </c>
      <c r="B159" s="78" t="s">
        <v>119</v>
      </c>
      <c r="C159" s="79" t="s">
        <v>120</v>
      </c>
      <c r="D159" s="49">
        <f t="shared" ref="D159:E159" si="87">D160</f>
        <v>5350</v>
      </c>
      <c r="E159" s="49">
        <f t="shared" si="87"/>
        <v>0</v>
      </c>
      <c r="F159" s="49">
        <f>F160</f>
        <v>5350</v>
      </c>
    </row>
    <row r="160" spans="1:7" x14ac:dyDescent="0.25">
      <c r="A160" s="81" t="s">
        <v>311</v>
      </c>
      <c r="B160" s="60"/>
      <c r="C160" s="80" t="s">
        <v>297</v>
      </c>
      <c r="D160" s="50">
        <v>5350</v>
      </c>
      <c r="E160" s="50">
        <v>0</v>
      </c>
      <c r="F160" s="50">
        <f>D160+E160</f>
        <v>5350</v>
      </c>
    </row>
    <row r="161" spans="1:6" x14ac:dyDescent="0.25">
      <c r="A161" s="81"/>
      <c r="B161" s="60"/>
      <c r="C161" s="80"/>
      <c r="D161" s="50"/>
      <c r="E161" s="50"/>
      <c r="F161" s="50"/>
    </row>
    <row r="162" spans="1:6" ht="34.5" x14ac:dyDescent="0.25">
      <c r="C162" s="152" t="s">
        <v>375</v>
      </c>
      <c r="D162" s="65">
        <v>1255750</v>
      </c>
      <c r="E162" s="65">
        <v>-5782.94</v>
      </c>
      <c r="F162" s="65">
        <f>D162+E162</f>
        <v>1249967.06</v>
      </c>
    </row>
    <row r="163" spans="1:6" ht="15.75" thickBot="1" x14ac:dyDescent="0.3">
      <c r="C163" s="153" t="s">
        <v>309</v>
      </c>
      <c r="D163" s="67">
        <v>148853.63</v>
      </c>
      <c r="E163" s="67">
        <v>17851</v>
      </c>
      <c r="F163" s="67">
        <f>D163+E163</f>
        <v>166704.63</v>
      </c>
    </row>
    <row r="164" spans="1:6" x14ac:dyDescent="0.25">
      <c r="D164" s="145">
        <f>SUM(D162:D163)</f>
        <v>1404603.63</v>
      </c>
      <c r="E164" s="145">
        <f t="shared" ref="E164:F164" si="88">SUM(E162:E163)</f>
        <v>12068.060000000001</v>
      </c>
      <c r="F164" s="145">
        <f t="shared" si="88"/>
        <v>1416671.69</v>
      </c>
    </row>
    <row r="165" spans="1:6" ht="15.75" thickBot="1" x14ac:dyDescent="0.3">
      <c r="A165" s="81" t="s">
        <v>311</v>
      </c>
      <c r="B165" s="81" t="s">
        <v>105</v>
      </c>
      <c r="C165" s="154" t="s">
        <v>130</v>
      </c>
      <c r="D165" s="146">
        <v>39817</v>
      </c>
      <c r="E165" s="146">
        <v>-3817</v>
      </c>
      <c r="F165" s="147">
        <f>D165+E165</f>
        <v>36000</v>
      </c>
    </row>
    <row r="166" spans="1:6" ht="15.75" thickBot="1" x14ac:dyDescent="0.3">
      <c r="C166" s="157" t="s">
        <v>342</v>
      </c>
      <c r="D166" s="158">
        <f>D164+D165</f>
        <v>1444420.63</v>
      </c>
      <c r="E166" s="159">
        <f t="shared" ref="E166:F166" si="89">E164+E165</f>
        <v>8251.0600000000013</v>
      </c>
      <c r="F166" s="160">
        <f t="shared" si="89"/>
        <v>1452671.69</v>
      </c>
    </row>
  </sheetData>
  <mergeCells count="1">
    <mergeCell ref="A1:D1"/>
  </mergeCells>
  <pageMargins left="0.39370078740157499" right="0.196850393700787" top="0.39370078740157499" bottom="0.63976377952755903" header="0.39370078740157499" footer="0.39370078740157499"/>
  <pageSetup paperSize="9" scale="83" fitToHeight="0" orientation="portrait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3"/>
  <sheetViews>
    <sheetView showGridLines="0" tabSelected="1" topLeftCell="A94" workbookViewId="0">
      <selection activeCell="D107" sqref="D107"/>
    </sheetView>
  </sheetViews>
  <sheetFormatPr defaultRowHeight="15" x14ac:dyDescent="0.25"/>
  <cols>
    <col min="1" max="1" width="3.140625" style="56" customWidth="1"/>
    <col min="2" max="2" width="12.140625" style="35" customWidth="1"/>
    <col min="3" max="3" width="13.42578125" style="35" customWidth="1"/>
    <col min="4" max="4" width="50" style="35" customWidth="1"/>
    <col min="5" max="5" width="12.85546875" style="35" customWidth="1"/>
    <col min="6" max="6" width="13.42578125" style="35" customWidth="1"/>
    <col min="7" max="7" width="15.28515625" style="87" customWidth="1"/>
    <col min="8" max="16384" width="9.140625" style="35"/>
  </cols>
  <sheetData>
    <row r="1" spans="1:7" ht="15.75" customHeight="1" x14ac:dyDescent="0.25">
      <c r="B1" s="100" t="s">
        <v>350</v>
      </c>
      <c r="C1" s="99"/>
      <c r="D1" s="99"/>
      <c r="E1" s="99"/>
    </row>
    <row r="2" spans="1:7" ht="15.75" x14ac:dyDescent="0.25">
      <c r="B2" s="102"/>
      <c r="C2" s="102"/>
      <c r="D2" s="101" t="s">
        <v>351</v>
      </c>
      <c r="E2" s="102"/>
      <c r="F2" s="103"/>
      <c r="G2" s="123"/>
    </row>
    <row r="3" spans="1:7" ht="18.75" x14ac:dyDescent="0.3">
      <c r="B3" s="94"/>
      <c r="C3" s="94"/>
      <c r="D3" s="105" t="s">
        <v>301</v>
      </c>
      <c r="E3" s="94"/>
      <c r="F3" s="104"/>
      <c r="G3" s="143"/>
    </row>
    <row r="4" spans="1:7" ht="22.5" x14ac:dyDescent="0.25">
      <c r="B4" s="44" t="s">
        <v>1</v>
      </c>
      <c r="C4" s="44" t="s">
        <v>2</v>
      </c>
      <c r="D4" s="44" t="s">
        <v>81</v>
      </c>
      <c r="E4" s="22" t="s">
        <v>4</v>
      </c>
      <c r="F4" s="22" t="s">
        <v>5</v>
      </c>
      <c r="G4" s="124" t="s">
        <v>6</v>
      </c>
    </row>
    <row r="5" spans="1:7" ht="12.75" customHeight="1" x14ac:dyDescent="0.25">
      <c r="B5" s="1" t="s">
        <v>0</v>
      </c>
      <c r="C5" s="1" t="s">
        <v>0</v>
      </c>
      <c r="D5" s="42" t="s">
        <v>82</v>
      </c>
      <c r="E5" s="2">
        <f>E6</f>
        <v>1404603.63</v>
      </c>
      <c r="F5" s="2">
        <f t="shared" ref="F5:G9" si="0">F6</f>
        <v>12068.059999999998</v>
      </c>
      <c r="G5" s="125">
        <f t="shared" si="0"/>
        <v>1416671.69</v>
      </c>
    </row>
    <row r="6" spans="1:7" ht="13.5" customHeight="1" x14ac:dyDescent="0.25">
      <c r="B6" s="3" t="s">
        <v>8</v>
      </c>
      <c r="C6" s="3" t="s">
        <v>9</v>
      </c>
      <c r="D6" s="43" t="s">
        <v>10</v>
      </c>
      <c r="E6" s="25">
        <f>E7</f>
        <v>1404603.63</v>
      </c>
      <c r="F6" s="25">
        <f t="shared" si="0"/>
        <v>12068.059999999998</v>
      </c>
      <c r="G6" s="126">
        <f>G7</f>
        <v>1416671.69</v>
      </c>
    </row>
    <row r="7" spans="1:7" ht="13.5" customHeight="1" x14ac:dyDescent="0.25">
      <c r="B7" s="4" t="s">
        <v>11</v>
      </c>
      <c r="C7" s="4" t="s">
        <v>12</v>
      </c>
      <c r="D7" s="40" t="s">
        <v>13</v>
      </c>
      <c r="E7" s="23">
        <f>E8</f>
        <v>1404603.63</v>
      </c>
      <c r="F7" s="23">
        <f t="shared" si="0"/>
        <v>12068.059999999998</v>
      </c>
      <c r="G7" s="127">
        <f>G8</f>
        <v>1416671.69</v>
      </c>
    </row>
    <row r="8" spans="1:7" ht="22.5" x14ac:dyDescent="0.25">
      <c r="B8" s="5" t="s">
        <v>14</v>
      </c>
      <c r="C8" s="5" t="s">
        <v>15</v>
      </c>
      <c r="D8" s="41" t="s">
        <v>16</v>
      </c>
      <c r="E8" s="24">
        <f>E9</f>
        <v>1404603.63</v>
      </c>
      <c r="F8" s="24">
        <f t="shared" si="0"/>
        <v>12068.059999999998</v>
      </c>
      <c r="G8" s="128">
        <f>G9</f>
        <v>1416671.69</v>
      </c>
    </row>
    <row r="9" spans="1:7" x14ac:dyDescent="0.25">
      <c r="B9" s="6" t="s">
        <v>17</v>
      </c>
      <c r="C9" s="6" t="s">
        <v>18</v>
      </c>
      <c r="D9" s="7" t="s">
        <v>19</v>
      </c>
      <c r="E9" s="8">
        <f>E10</f>
        <v>1404603.63</v>
      </c>
      <c r="F9" s="45">
        <f t="shared" si="0"/>
        <v>12068.059999999998</v>
      </c>
      <c r="G9" s="129">
        <f t="shared" si="0"/>
        <v>1416671.69</v>
      </c>
    </row>
    <row r="10" spans="1:7" ht="22.5" x14ac:dyDescent="0.25">
      <c r="B10" s="14" t="s">
        <v>83</v>
      </c>
      <c r="C10" s="14" t="s">
        <v>84</v>
      </c>
      <c r="D10" s="15" t="s">
        <v>85</v>
      </c>
      <c r="E10" s="33">
        <v>1404603.63</v>
      </c>
      <c r="F10" s="33">
        <f>F11+F68+F217+F240</f>
        <v>12068.059999999998</v>
      </c>
      <c r="G10" s="130">
        <f>G11+G68+G217+G240</f>
        <v>1416671.69</v>
      </c>
    </row>
    <row r="11" spans="1:7" x14ac:dyDescent="0.25">
      <c r="B11" s="16" t="s">
        <v>86</v>
      </c>
      <c r="C11" s="16" t="s">
        <v>87</v>
      </c>
      <c r="D11" s="17" t="s">
        <v>88</v>
      </c>
      <c r="E11" s="32">
        <f>E12+E28+E51+E59</f>
        <v>1116997</v>
      </c>
      <c r="F11" s="32">
        <f>F12+F28+F51+F59</f>
        <v>7929</v>
      </c>
      <c r="G11" s="131">
        <f>G12+G28+G51+G59</f>
        <v>1124926</v>
      </c>
    </row>
    <row r="12" spans="1:7" x14ac:dyDescent="0.25">
      <c r="B12" s="19" t="s">
        <v>89</v>
      </c>
      <c r="C12" s="19" t="s">
        <v>90</v>
      </c>
      <c r="D12" s="20" t="s">
        <v>91</v>
      </c>
      <c r="E12" s="52">
        <f t="shared" ref="E12:F12" si="1">E13</f>
        <v>19672</v>
      </c>
      <c r="F12" s="52">
        <f t="shared" si="1"/>
        <v>1583</v>
      </c>
      <c r="G12" s="132">
        <f>G13</f>
        <v>21255</v>
      </c>
    </row>
    <row r="13" spans="1:7" x14ac:dyDescent="0.25">
      <c r="B13" s="9" t="s">
        <v>20</v>
      </c>
      <c r="C13" s="9" t="s">
        <v>92</v>
      </c>
      <c r="D13" s="38" t="s">
        <v>93</v>
      </c>
      <c r="E13" s="46">
        <f t="shared" ref="E13:F13" si="2">E14+E20+E26</f>
        <v>19672</v>
      </c>
      <c r="F13" s="46">
        <f t="shared" si="2"/>
        <v>1583</v>
      </c>
      <c r="G13" s="133">
        <f>G14+G20+G26</f>
        <v>21255</v>
      </c>
    </row>
    <row r="14" spans="1:7" x14ac:dyDescent="0.25">
      <c r="B14" s="10" t="s">
        <v>20</v>
      </c>
      <c r="C14" s="10" t="s">
        <v>94</v>
      </c>
      <c r="D14" s="36" t="s">
        <v>95</v>
      </c>
      <c r="E14" s="47">
        <f t="shared" ref="E14:F14" si="3">E15</f>
        <v>677</v>
      </c>
      <c r="F14" s="47">
        <f t="shared" si="3"/>
        <v>0</v>
      </c>
      <c r="G14" s="134">
        <f>G15</f>
        <v>677</v>
      </c>
    </row>
    <row r="15" spans="1:7" x14ac:dyDescent="0.25">
      <c r="B15" s="12" t="s">
        <v>20</v>
      </c>
      <c r="C15" s="12" t="s">
        <v>96</v>
      </c>
      <c r="D15" s="39" t="s">
        <v>97</v>
      </c>
      <c r="E15" s="49">
        <f t="shared" ref="E15:F15" si="4">SUM(E16:E19)</f>
        <v>677</v>
      </c>
      <c r="F15" s="49">
        <f t="shared" si="4"/>
        <v>0</v>
      </c>
      <c r="G15" s="135">
        <f>SUM(G16:G19)</f>
        <v>677</v>
      </c>
    </row>
    <row r="16" spans="1:7" x14ac:dyDescent="0.25">
      <c r="A16" s="58"/>
      <c r="B16" s="13" t="s">
        <v>98</v>
      </c>
      <c r="C16" s="13" t="s">
        <v>99</v>
      </c>
      <c r="D16" s="37" t="s">
        <v>100</v>
      </c>
      <c r="E16" s="30">
        <v>411</v>
      </c>
      <c r="F16" s="50">
        <v>0</v>
      </c>
      <c r="G16" s="118">
        <f>E16+F16</f>
        <v>411</v>
      </c>
    </row>
    <row r="17" spans="1:7" x14ac:dyDescent="0.25">
      <c r="A17" s="58"/>
      <c r="B17" s="13" t="s">
        <v>101</v>
      </c>
      <c r="C17" s="13" t="s">
        <v>102</v>
      </c>
      <c r="D17" s="37" t="s">
        <v>103</v>
      </c>
      <c r="E17" s="30">
        <v>133</v>
      </c>
      <c r="F17" s="50">
        <v>0</v>
      </c>
      <c r="G17" s="118">
        <f>E17+F17</f>
        <v>133</v>
      </c>
    </row>
    <row r="18" spans="1:7" x14ac:dyDescent="0.25">
      <c r="A18" s="58"/>
      <c r="B18" s="13" t="s">
        <v>104</v>
      </c>
      <c r="C18" s="13" t="s">
        <v>105</v>
      </c>
      <c r="D18" s="37" t="s">
        <v>106</v>
      </c>
      <c r="E18" s="30">
        <v>133</v>
      </c>
      <c r="F18" s="50">
        <v>0</v>
      </c>
      <c r="G18" s="118">
        <f>E18+F18</f>
        <v>133</v>
      </c>
    </row>
    <row r="19" spans="1:7" x14ac:dyDescent="0.25">
      <c r="A19" s="59"/>
      <c r="B19" s="13" t="s">
        <v>107</v>
      </c>
      <c r="C19" s="13" t="s">
        <v>108</v>
      </c>
      <c r="D19" s="37" t="s">
        <v>109</v>
      </c>
      <c r="E19" s="30">
        <v>0</v>
      </c>
      <c r="F19" s="50">
        <v>0</v>
      </c>
      <c r="G19" s="118">
        <f>E19+F19</f>
        <v>0</v>
      </c>
    </row>
    <row r="20" spans="1:7" ht="13.5" customHeight="1" x14ac:dyDescent="0.25">
      <c r="A20" s="58"/>
      <c r="B20" s="10" t="s">
        <v>20</v>
      </c>
      <c r="C20" s="10" t="s">
        <v>110</v>
      </c>
      <c r="D20" s="36" t="s">
        <v>111</v>
      </c>
      <c r="E20" s="47">
        <f t="shared" ref="E20:F20" si="5">SUM(E21:E25)</f>
        <v>18532</v>
      </c>
      <c r="F20" s="47">
        <f t="shared" si="5"/>
        <v>2046</v>
      </c>
      <c r="G20" s="134">
        <f>SUM(G21:G25)</f>
        <v>20578</v>
      </c>
    </row>
    <row r="21" spans="1:7" x14ac:dyDescent="0.25">
      <c r="A21" s="58"/>
      <c r="B21" s="11" t="s">
        <v>112</v>
      </c>
      <c r="C21" s="11" t="s">
        <v>99</v>
      </c>
      <c r="D21" s="34" t="s">
        <v>100</v>
      </c>
      <c r="E21" s="27">
        <v>1185</v>
      </c>
      <c r="F21" s="48">
        <v>-322</v>
      </c>
      <c r="G21" s="118">
        <f>E21+F21</f>
        <v>863</v>
      </c>
    </row>
    <row r="22" spans="1:7" x14ac:dyDescent="0.25">
      <c r="A22" s="58"/>
      <c r="B22" s="11" t="s">
        <v>113</v>
      </c>
      <c r="C22" s="11" t="s">
        <v>102</v>
      </c>
      <c r="D22" s="34" t="s">
        <v>103</v>
      </c>
      <c r="E22" s="27">
        <v>5451</v>
      </c>
      <c r="F22" s="48">
        <v>1650</v>
      </c>
      <c r="G22" s="118">
        <f>E22+F22</f>
        <v>7101</v>
      </c>
    </row>
    <row r="23" spans="1:7" x14ac:dyDescent="0.25">
      <c r="A23" s="58"/>
      <c r="B23" s="11" t="s">
        <v>114</v>
      </c>
      <c r="C23" s="11" t="s">
        <v>105</v>
      </c>
      <c r="D23" s="34" t="s">
        <v>106</v>
      </c>
      <c r="E23" s="27">
        <v>11509</v>
      </c>
      <c r="F23" s="48">
        <v>709</v>
      </c>
      <c r="G23" s="118">
        <f>E23+F23</f>
        <v>12218</v>
      </c>
    </row>
    <row r="24" spans="1:7" x14ac:dyDescent="0.25">
      <c r="A24" s="58"/>
      <c r="B24" s="11" t="s">
        <v>115</v>
      </c>
      <c r="C24" s="11" t="s">
        <v>108</v>
      </c>
      <c r="D24" s="34" t="s">
        <v>109</v>
      </c>
      <c r="E24" s="27">
        <v>232</v>
      </c>
      <c r="F24" s="48">
        <v>9</v>
      </c>
      <c r="G24" s="118">
        <f>E24+F24</f>
        <v>241</v>
      </c>
    </row>
    <row r="25" spans="1:7" x14ac:dyDescent="0.25">
      <c r="A25" s="58"/>
      <c r="B25" s="11" t="s">
        <v>116</v>
      </c>
      <c r="C25" s="11" t="s">
        <v>117</v>
      </c>
      <c r="D25" s="34" t="s">
        <v>118</v>
      </c>
      <c r="E25" s="27">
        <v>155</v>
      </c>
      <c r="F25" s="48">
        <v>0</v>
      </c>
      <c r="G25" s="118">
        <v>155</v>
      </c>
    </row>
    <row r="26" spans="1:7" ht="14.25" customHeight="1" x14ac:dyDescent="0.25">
      <c r="B26" s="10" t="s">
        <v>20</v>
      </c>
      <c r="C26" s="10" t="s">
        <v>315</v>
      </c>
      <c r="D26" s="36" t="s">
        <v>314</v>
      </c>
      <c r="E26" s="26">
        <f>E27</f>
        <v>463</v>
      </c>
      <c r="F26" s="26">
        <f>F27</f>
        <v>-463</v>
      </c>
      <c r="G26" s="136">
        <f>G27</f>
        <v>0</v>
      </c>
    </row>
    <row r="27" spans="1:7" x14ac:dyDescent="0.25">
      <c r="A27" s="58"/>
      <c r="B27" s="13" t="s">
        <v>121</v>
      </c>
      <c r="C27" s="13" t="s">
        <v>105</v>
      </c>
      <c r="D27" s="80" t="s">
        <v>374</v>
      </c>
      <c r="E27" s="30">
        <v>463</v>
      </c>
      <c r="F27" s="50">
        <v>-463</v>
      </c>
      <c r="G27" s="115">
        <f>E27+F27</f>
        <v>0</v>
      </c>
    </row>
    <row r="28" spans="1:7" ht="18" customHeight="1" x14ac:dyDescent="0.25">
      <c r="B28" s="19" t="s">
        <v>89</v>
      </c>
      <c r="C28" s="19" t="s">
        <v>122</v>
      </c>
      <c r="D28" s="20" t="s">
        <v>123</v>
      </c>
      <c r="E28" s="52">
        <f>E29+E37+E47</f>
        <v>46191</v>
      </c>
      <c r="F28" s="52">
        <f>F29+F37+F47</f>
        <v>490</v>
      </c>
      <c r="G28" s="132">
        <f>G29+G37+G47</f>
        <v>46681</v>
      </c>
    </row>
    <row r="29" spans="1:7" ht="13.5" customHeight="1" x14ac:dyDescent="0.25">
      <c r="B29" s="9" t="s">
        <v>20</v>
      </c>
      <c r="C29" s="9" t="s">
        <v>92</v>
      </c>
      <c r="D29" s="38" t="s">
        <v>93</v>
      </c>
      <c r="E29" s="46">
        <f t="shared" ref="E29:F29" si="6">E30+E33</f>
        <v>34059</v>
      </c>
      <c r="F29" s="46">
        <f t="shared" si="6"/>
        <v>0</v>
      </c>
      <c r="G29" s="133">
        <f>G30+G33</f>
        <v>34059</v>
      </c>
    </row>
    <row r="30" spans="1:7" x14ac:dyDescent="0.25">
      <c r="B30" s="10" t="s">
        <v>20</v>
      </c>
      <c r="C30" s="10" t="s">
        <v>94</v>
      </c>
      <c r="D30" s="36" t="s">
        <v>95</v>
      </c>
      <c r="E30" s="47">
        <f t="shared" ref="E30:F31" si="7">E31</f>
        <v>133</v>
      </c>
      <c r="F30" s="47">
        <f t="shared" si="7"/>
        <v>0</v>
      </c>
      <c r="G30" s="134">
        <f>G31</f>
        <v>133</v>
      </c>
    </row>
    <row r="31" spans="1:7" x14ac:dyDescent="0.25">
      <c r="B31" s="12" t="s">
        <v>20</v>
      </c>
      <c r="C31" s="12" t="s">
        <v>96</v>
      </c>
      <c r="D31" s="39" t="s">
        <v>97</v>
      </c>
      <c r="E31" s="49">
        <f t="shared" si="7"/>
        <v>133</v>
      </c>
      <c r="F31" s="49">
        <f t="shared" si="7"/>
        <v>0</v>
      </c>
      <c r="G31" s="135">
        <f>G32</f>
        <v>133</v>
      </c>
    </row>
    <row r="32" spans="1:7" x14ac:dyDescent="0.25">
      <c r="A32" s="58"/>
      <c r="B32" s="13" t="s">
        <v>124</v>
      </c>
      <c r="C32" s="13" t="s">
        <v>102</v>
      </c>
      <c r="D32" s="37" t="s">
        <v>103</v>
      </c>
      <c r="E32" s="30">
        <v>133</v>
      </c>
      <c r="F32" s="50">
        <v>0</v>
      </c>
      <c r="G32" s="118">
        <f>E32+F32</f>
        <v>133</v>
      </c>
    </row>
    <row r="33" spans="1:7" x14ac:dyDescent="0.25">
      <c r="B33" s="10" t="s">
        <v>20</v>
      </c>
      <c r="C33" s="10" t="s">
        <v>110</v>
      </c>
      <c r="D33" s="36" t="s">
        <v>111</v>
      </c>
      <c r="E33" s="47">
        <f>SUM(E34:E36)</f>
        <v>33926</v>
      </c>
      <c r="F33" s="47">
        <f>SUM(F34:F36)</f>
        <v>0</v>
      </c>
      <c r="G33" s="134">
        <f>SUM(G34:G36)</f>
        <v>33926</v>
      </c>
    </row>
    <row r="34" spans="1:7" x14ac:dyDescent="0.25">
      <c r="A34" s="58"/>
      <c r="B34" s="11" t="s">
        <v>125</v>
      </c>
      <c r="C34" s="11" t="s">
        <v>102</v>
      </c>
      <c r="D34" s="34" t="s">
        <v>103</v>
      </c>
      <c r="E34" s="27">
        <v>30500</v>
      </c>
      <c r="F34" s="48">
        <v>0</v>
      </c>
      <c r="G34" s="118">
        <f>E34+F34</f>
        <v>30500</v>
      </c>
    </row>
    <row r="35" spans="1:7" x14ac:dyDescent="0.25">
      <c r="A35" s="58"/>
      <c r="B35" s="11" t="s">
        <v>126</v>
      </c>
      <c r="C35" s="11" t="s">
        <v>102</v>
      </c>
      <c r="D35" s="34" t="s">
        <v>127</v>
      </c>
      <c r="E35" s="27">
        <v>400</v>
      </c>
      <c r="F35" s="48">
        <v>0</v>
      </c>
      <c r="G35" s="118">
        <f>E35+F35</f>
        <v>400</v>
      </c>
    </row>
    <row r="36" spans="1:7" x14ac:dyDescent="0.25">
      <c r="A36" s="58"/>
      <c r="B36" s="11" t="s">
        <v>128</v>
      </c>
      <c r="C36" s="11" t="s">
        <v>105</v>
      </c>
      <c r="D36" s="34" t="s">
        <v>106</v>
      </c>
      <c r="E36" s="27">
        <v>3026</v>
      </c>
      <c r="F36" s="48">
        <v>0</v>
      </c>
      <c r="G36" s="118">
        <f>E36+F36</f>
        <v>3026</v>
      </c>
    </row>
    <row r="37" spans="1:7" x14ac:dyDescent="0.25">
      <c r="B37" s="9" t="s">
        <v>20</v>
      </c>
      <c r="C37" s="9" t="s">
        <v>21</v>
      </c>
      <c r="D37" s="38" t="s">
        <v>22</v>
      </c>
      <c r="E37" s="46">
        <f t="shared" ref="E37:F37" si="8">E38</f>
        <v>10406</v>
      </c>
      <c r="F37" s="46">
        <f t="shared" si="8"/>
        <v>990</v>
      </c>
      <c r="G37" s="133">
        <f>G38</f>
        <v>11396</v>
      </c>
    </row>
    <row r="38" spans="1:7" x14ac:dyDescent="0.25">
      <c r="B38" s="10" t="s">
        <v>20</v>
      </c>
      <c r="C38" s="10" t="s">
        <v>23</v>
      </c>
      <c r="D38" s="36" t="s">
        <v>24</v>
      </c>
      <c r="E38" s="47">
        <f t="shared" ref="E38:F38" si="9">SUM(E39:E46)</f>
        <v>10406</v>
      </c>
      <c r="F38" s="47">
        <f t="shared" si="9"/>
        <v>990</v>
      </c>
      <c r="G38" s="134">
        <f>SUM(G39:G46)</f>
        <v>11396</v>
      </c>
    </row>
    <row r="39" spans="1:7" x14ac:dyDescent="0.25">
      <c r="A39" s="58"/>
      <c r="B39" s="11" t="s">
        <v>131</v>
      </c>
      <c r="C39" s="11" t="s">
        <v>99</v>
      </c>
      <c r="D39" s="34" t="s">
        <v>100</v>
      </c>
      <c r="E39" s="27">
        <v>1577</v>
      </c>
      <c r="F39" s="48">
        <v>1423</v>
      </c>
      <c r="G39" s="118">
        <f t="shared" ref="G39:G46" si="10">E39+F39</f>
        <v>3000</v>
      </c>
    </row>
    <row r="40" spans="1:7" x14ac:dyDescent="0.25">
      <c r="A40" s="58"/>
      <c r="B40" s="11" t="s">
        <v>132</v>
      </c>
      <c r="C40" s="11" t="s">
        <v>102</v>
      </c>
      <c r="D40" s="34" t="s">
        <v>316</v>
      </c>
      <c r="E40" s="27">
        <v>1000</v>
      </c>
      <c r="F40" s="48">
        <v>0</v>
      </c>
      <c r="G40" s="118">
        <f t="shared" si="10"/>
        <v>1000</v>
      </c>
    </row>
    <row r="41" spans="1:7" x14ac:dyDescent="0.25">
      <c r="A41" s="58"/>
      <c r="B41" s="11" t="s">
        <v>133</v>
      </c>
      <c r="C41" s="11" t="s">
        <v>102</v>
      </c>
      <c r="D41" s="34" t="s">
        <v>103</v>
      </c>
      <c r="E41" s="27">
        <v>3554</v>
      </c>
      <c r="F41" s="48">
        <v>-284</v>
      </c>
      <c r="G41" s="118">
        <f t="shared" si="10"/>
        <v>3270</v>
      </c>
    </row>
    <row r="42" spans="1:7" x14ac:dyDescent="0.25">
      <c r="A42" s="58"/>
      <c r="B42" s="11" t="s">
        <v>134</v>
      </c>
      <c r="C42" s="11" t="s">
        <v>105</v>
      </c>
      <c r="D42" s="34" t="s">
        <v>317</v>
      </c>
      <c r="E42" s="27">
        <v>1000</v>
      </c>
      <c r="F42" s="48">
        <v>0</v>
      </c>
      <c r="G42" s="118">
        <f t="shared" si="10"/>
        <v>1000</v>
      </c>
    </row>
    <row r="43" spans="1:7" x14ac:dyDescent="0.25">
      <c r="A43" s="58"/>
      <c r="B43" s="11" t="s">
        <v>135</v>
      </c>
      <c r="C43" s="11" t="s">
        <v>105</v>
      </c>
      <c r="D43" s="34" t="s">
        <v>106</v>
      </c>
      <c r="E43" s="27">
        <v>2718</v>
      </c>
      <c r="F43" s="48">
        <v>-100</v>
      </c>
      <c r="G43" s="118">
        <f t="shared" si="10"/>
        <v>2618</v>
      </c>
    </row>
    <row r="44" spans="1:7" x14ac:dyDescent="0.25">
      <c r="A44" s="59"/>
      <c r="B44" s="11" t="s">
        <v>136</v>
      </c>
      <c r="C44" s="11" t="s">
        <v>108</v>
      </c>
      <c r="D44" s="34" t="s">
        <v>318</v>
      </c>
      <c r="E44" s="27">
        <v>0</v>
      </c>
      <c r="F44" s="48">
        <v>0</v>
      </c>
      <c r="G44" s="118">
        <f t="shared" si="10"/>
        <v>0</v>
      </c>
    </row>
    <row r="45" spans="1:7" x14ac:dyDescent="0.25">
      <c r="A45" s="58"/>
      <c r="B45" s="11" t="s">
        <v>137</v>
      </c>
      <c r="C45" s="11" t="s">
        <v>108</v>
      </c>
      <c r="D45" s="34" t="s">
        <v>109</v>
      </c>
      <c r="E45" s="27">
        <v>531</v>
      </c>
      <c r="F45" s="48">
        <v>-49</v>
      </c>
      <c r="G45" s="118">
        <f t="shared" si="10"/>
        <v>482</v>
      </c>
    </row>
    <row r="46" spans="1:7" ht="18.75" customHeight="1" x14ac:dyDescent="0.25">
      <c r="A46" s="58"/>
      <c r="B46" s="11" t="s">
        <v>138</v>
      </c>
      <c r="C46" s="11" t="s">
        <v>117</v>
      </c>
      <c r="D46" s="34" t="s">
        <v>118</v>
      </c>
      <c r="E46" s="27">
        <v>26</v>
      </c>
      <c r="F46" s="48">
        <v>0</v>
      </c>
      <c r="G46" s="118">
        <f t="shared" si="10"/>
        <v>26</v>
      </c>
    </row>
    <row r="47" spans="1:7" ht="22.5" x14ac:dyDescent="0.25">
      <c r="B47" s="9" t="s">
        <v>20</v>
      </c>
      <c r="C47" s="9" t="s">
        <v>72</v>
      </c>
      <c r="D47" s="38" t="s">
        <v>73</v>
      </c>
      <c r="E47" s="46">
        <f t="shared" ref="E47:F47" si="11">E48</f>
        <v>1726</v>
      </c>
      <c r="F47" s="46">
        <f t="shared" si="11"/>
        <v>-500</v>
      </c>
      <c r="G47" s="133">
        <f>G48</f>
        <v>1226</v>
      </c>
    </row>
    <row r="48" spans="1:7" x14ac:dyDescent="0.25">
      <c r="B48" s="10" t="s">
        <v>20</v>
      </c>
      <c r="C48" s="10" t="s">
        <v>74</v>
      </c>
      <c r="D48" s="36" t="s">
        <v>75</v>
      </c>
      <c r="E48" s="47">
        <f t="shared" ref="E48:F48" si="12">E49+E50</f>
        <v>1726</v>
      </c>
      <c r="F48" s="47">
        <f t="shared" si="12"/>
        <v>-500</v>
      </c>
      <c r="G48" s="134">
        <f>G49+G50</f>
        <v>1226</v>
      </c>
    </row>
    <row r="49" spans="1:7" x14ac:dyDescent="0.25">
      <c r="A49" s="58"/>
      <c r="B49" s="11" t="s">
        <v>139</v>
      </c>
      <c r="C49" s="11" t="s">
        <v>105</v>
      </c>
      <c r="D49" s="34" t="s">
        <v>140</v>
      </c>
      <c r="E49" s="27">
        <v>1593</v>
      </c>
      <c r="F49" s="48">
        <v>-500</v>
      </c>
      <c r="G49" s="118">
        <f>E49+F49</f>
        <v>1093</v>
      </c>
    </row>
    <row r="50" spans="1:7" x14ac:dyDescent="0.25">
      <c r="A50" s="58"/>
      <c r="B50" s="11" t="s">
        <v>141</v>
      </c>
      <c r="C50" s="11" t="s">
        <v>108</v>
      </c>
      <c r="D50" s="34" t="s">
        <v>142</v>
      </c>
      <c r="E50" s="27">
        <v>133</v>
      </c>
      <c r="F50" s="48">
        <v>0</v>
      </c>
      <c r="G50" s="118">
        <f>E50+F50</f>
        <v>133</v>
      </c>
    </row>
    <row r="51" spans="1:7" x14ac:dyDescent="0.25">
      <c r="B51" s="19" t="s">
        <v>89</v>
      </c>
      <c r="C51" s="19" t="s">
        <v>143</v>
      </c>
      <c r="D51" s="20" t="s">
        <v>144</v>
      </c>
      <c r="E51" s="52">
        <f t="shared" ref="E51:F53" si="13">E52</f>
        <v>975697</v>
      </c>
      <c r="F51" s="52">
        <f t="shared" si="13"/>
        <v>17136</v>
      </c>
      <c r="G51" s="132">
        <f>G52</f>
        <v>992833</v>
      </c>
    </row>
    <row r="52" spans="1:7" x14ac:dyDescent="0.25">
      <c r="B52" s="9" t="s">
        <v>20</v>
      </c>
      <c r="C52" s="9" t="s">
        <v>44</v>
      </c>
      <c r="D52" s="38" t="s">
        <v>45</v>
      </c>
      <c r="E52" s="46">
        <f t="shared" si="13"/>
        <v>975697</v>
      </c>
      <c r="F52" s="46">
        <f t="shared" si="13"/>
        <v>17136</v>
      </c>
      <c r="G52" s="133">
        <f>G53</f>
        <v>992833</v>
      </c>
    </row>
    <row r="53" spans="1:7" x14ac:dyDescent="0.25">
      <c r="B53" s="10" t="s">
        <v>20</v>
      </c>
      <c r="C53" s="10" t="s">
        <v>46</v>
      </c>
      <c r="D53" s="36" t="s">
        <v>47</v>
      </c>
      <c r="E53" s="47">
        <f t="shared" si="13"/>
        <v>975697</v>
      </c>
      <c r="F53" s="47">
        <f t="shared" si="13"/>
        <v>17136</v>
      </c>
      <c r="G53" s="134">
        <f>G54</f>
        <v>992833</v>
      </c>
    </row>
    <row r="54" spans="1:7" x14ac:dyDescent="0.25">
      <c r="B54" s="12" t="s">
        <v>20</v>
      </c>
      <c r="C54" s="12" t="s">
        <v>48</v>
      </c>
      <c r="D54" s="39" t="s">
        <v>49</v>
      </c>
      <c r="E54" s="49">
        <f t="shared" ref="E54:F54" si="14">SUM(E55:E58)</f>
        <v>975697</v>
      </c>
      <c r="F54" s="49">
        <f t="shared" si="14"/>
        <v>17136</v>
      </c>
      <c r="G54" s="135">
        <f>SUM(G55:G58)</f>
        <v>992833</v>
      </c>
    </row>
    <row r="55" spans="1:7" x14ac:dyDescent="0.25">
      <c r="A55" s="58"/>
      <c r="B55" s="13" t="s">
        <v>145</v>
      </c>
      <c r="C55" s="13" t="s">
        <v>146</v>
      </c>
      <c r="D55" s="37" t="s">
        <v>147</v>
      </c>
      <c r="E55" s="30">
        <v>9291</v>
      </c>
      <c r="F55" s="50">
        <v>-4927</v>
      </c>
      <c r="G55" s="118">
        <f>E55+F55</f>
        <v>4364</v>
      </c>
    </row>
    <row r="56" spans="1:7" x14ac:dyDescent="0.25">
      <c r="A56" s="58"/>
      <c r="B56" s="13" t="s">
        <v>148</v>
      </c>
      <c r="C56" s="13" t="s">
        <v>146</v>
      </c>
      <c r="D56" s="37" t="s">
        <v>149</v>
      </c>
      <c r="E56" s="30">
        <v>827676</v>
      </c>
      <c r="F56" s="50">
        <v>20000</v>
      </c>
      <c r="G56" s="118">
        <f>E56+F56</f>
        <v>847676</v>
      </c>
    </row>
    <row r="57" spans="1:7" x14ac:dyDescent="0.25">
      <c r="A57" s="58"/>
      <c r="B57" s="13" t="s">
        <v>150</v>
      </c>
      <c r="C57" s="13" t="s">
        <v>151</v>
      </c>
      <c r="D57" s="37" t="s">
        <v>152</v>
      </c>
      <c r="E57" s="30">
        <v>137137</v>
      </c>
      <c r="F57" s="50">
        <v>2863</v>
      </c>
      <c r="G57" s="115">
        <f>E57+F57</f>
        <v>140000</v>
      </c>
    </row>
    <row r="58" spans="1:7" x14ac:dyDescent="0.25">
      <c r="A58" s="58"/>
      <c r="B58" s="13" t="s">
        <v>153</v>
      </c>
      <c r="C58" s="13" t="s">
        <v>151</v>
      </c>
      <c r="D58" s="37" t="s">
        <v>154</v>
      </c>
      <c r="E58" s="30">
        <v>1593</v>
      </c>
      <c r="F58" s="50">
        <v>-800</v>
      </c>
      <c r="G58" s="118">
        <f>E58+F58</f>
        <v>793</v>
      </c>
    </row>
    <row r="59" spans="1:7" x14ac:dyDescent="0.25">
      <c r="B59" s="19" t="s">
        <v>89</v>
      </c>
      <c r="C59" s="19" t="s">
        <v>155</v>
      </c>
      <c r="D59" s="20" t="s">
        <v>156</v>
      </c>
      <c r="E59" s="52">
        <f t="shared" ref="E59:F61" si="15">E60</f>
        <v>75437</v>
      </c>
      <c r="F59" s="52">
        <f t="shared" si="15"/>
        <v>-11280</v>
      </c>
      <c r="G59" s="132">
        <f>G60</f>
        <v>64157</v>
      </c>
    </row>
    <row r="60" spans="1:7" x14ac:dyDescent="0.25">
      <c r="B60" s="9" t="s">
        <v>20</v>
      </c>
      <c r="C60" s="9" t="s">
        <v>44</v>
      </c>
      <c r="D60" s="38" t="s">
        <v>45</v>
      </c>
      <c r="E60" s="46">
        <f t="shared" si="15"/>
        <v>75437</v>
      </c>
      <c r="F60" s="46">
        <f t="shared" si="15"/>
        <v>-11280</v>
      </c>
      <c r="G60" s="133">
        <f>G61</f>
        <v>64157</v>
      </c>
    </row>
    <row r="61" spans="1:7" x14ac:dyDescent="0.25">
      <c r="B61" s="10" t="s">
        <v>20</v>
      </c>
      <c r="C61" s="10" t="s">
        <v>46</v>
      </c>
      <c r="D61" s="36" t="s">
        <v>47</v>
      </c>
      <c r="E61" s="47">
        <f t="shared" si="15"/>
        <v>75437</v>
      </c>
      <c r="F61" s="47">
        <f t="shared" si="15"/>
        <v>-11280</v>
      </c>
      <c r="G61" s="134">
        <f>G62</f>
        <v>64157</v>
      </c>
    </row>
    <row r="62" spans="1:7" x14ac:dyDescent="0.25">
      <c r="B62" s="12" t="s">
        <v>20</v>
      </c>
      <c r="C62" s="12" t="s">
        <v>48</v>
      </c>
      <c r="D62" s="39" t="s">
        <v>49</v>
      </c>
      <c r="E62" s="49">
        <f t="shared" ref="E62:F62" si="16">SUM(E63:E67)</f>
        <v>75437</v>
      </c>
      <c r="F62" s="49">
        <f t="shared" si="16"/>
        <v>-11280</v>
      </c>
      <c r="G62" s="135">
        <f>SUM(G63:G67)</f>
        <v>64157</v>
      </c>
    </row>
    <row r="63" spans="1:7" x14ac:dyDescent="0.25">
      <c r="A63" s="58"/>
      <c r="B63" s="13" t="s">
        <v>157</v>
      </c>
      <c r="C63" s="13" t="s">
        <v>158</v>
      </c>
      <c r="D63" s="37" t="s">
        <v>159</v>
      </c>
      <c r="E63" s="30">
        <v>47780</v>
      </c>
      <c r="F63" s="50">
        <v>-7280</v>
      </c>
      <c r="G63" s="118">
        <f>E63+F63</f>
        <v>40500</v>
      </c>
    </row>
    <row r="64" spans="1:7" x14ac:dyDescent="0.25">
      <c r="A64" s="58"/>
      <c r="B64" s="13" t="s">
        <v>160</v>
      </c>
      <c r="C64" s="13" t="s">
        <v>99</v>
      </c>
      <c r="D64" s="37" t="s">
        <v>100</v>
      </c>
      <c r="E64" s="30">
        <v>14600</v>
      </c>
      <c r="F64" s="50">
        <v>0</v>
      </c>
      <c r="G64" s="118">
        <f>E64+F64</f>
        <v>14600</v>
      </c>
    </row>
    <row r="65" spans="1:7" ht="22.5" x14ac:dyDescent="0.25">
      <c r="A65" s="58"/>
      <c r="B65" s="13" t="s">
        <v>161</v>
      </c>
      <c r="C65" s="13" t="s">
        <v>108</v>
      </c>
      <c r="D65" s="37" t="s">
        <v>162</v>
      </c>
      <c r="E65" s="30">
        <v>5707</v>
      </c>
      <c r="F65" s="50">
        <v>-5000</v>
      </c>
      <c r="G65" s="118">
        <f>E65+F65</f>
        <v>707</v>
      </c>
    </row>
    <row r="66" spans="1:7" x14ac:dyDescent="0.25">
      <c r="A66" s="58"/>
      <c r="B66" s="13" t="s">
        <v>163</v>
      </c>
      <c r="C66" s="13" t="s">
        <v>108</v>
      </c>
      <c r="D66" s="37" t="s">
        <v>109</v>
      </c>
      <c r="E66" s="30">
        <v>3368</v>
      </c>
      <c r="F66" s="50">
        <v>0</v>
      </c>
      <c r="G66" s="118">
        <f>E66+F66</f>
        <v>3368</v>
      </c>
    </row>
    <row r="67" spans="1:7" x14ac:dyDescent="0.25">
      <c r="A67" s="58"/>
      <c r="B67" s="13" t="s">
        <v>164</v>
      </c>
      <c r="C67" s="13" t="s">
        <v>117</v>
      </c>
      <c r="D67" s="37" t="s">
        <v>165</v>
      </c>
      <c r="E67" s="30">
        <v>3982</v>
      </c>
      <c r="F67" s="50">
        <v>1000</v>
      </c>
      <c r="G67" s="118">
        <f>E67+F67</f>
        <v>4982</v>
      </c>
    </row>
    <row r="68" spans="1:7" x14ac:dyDescent="0.25">
      <c r="B68" s="16" t="s">
        <v>86</v>
      </c>
      <c r="C68" s="16" t="s">
        <v>166</v>
      </c>
      <c r="D68" s="17" t="s">
        <v>167</v>
      </c>
      <c r="E68" s="18">
        <v>262596.63</v>
      </c>
      <c r="F68" s="18">
        <f>F69+F81+F89+F94+F120+F139+F145+F149+F175+F186+F199+F213</f>
        <v>1299.0599999999977</v>
      </c>
      <c r="G68" s="137">
        <f>G69+G81+G89+G94+G120+G139+G145+G149+G175+G186+G199+G213</f>
        <v>263895.69</v>
      </c>
    </row>
    <row r="69" spans="1:7" ht="13.5" customHeight="1" x14ac:dyDescent="0.25">
      <c r="B69" s="19" t="s">
        <v>89</v>
      </c>
      <c r="C69" s="19" t="s">
        <v>168</v>
      </c>
      <c r="D69" s="20" t="s">
        <v>169</v>
      </c>
      <c r="E69" s="21">
        <f t="shared" ref="E69:F69" si="17">E70+E77</f>
        <v>78260</v>
      </c>
      <c r="F69" s="21">
        <f t="shared" si="17"/>
        <v>-36383</v>
      </c>
      <c r="G69" s="138">
        <f>G70+G77</f>
        <v>41877</v>
      </c>
    </row>
    <row r="70" spans="1:7" x14ac:dyDescent="0.25">
      <c r="B70" s="9" t="s">
        <v>20</v>
      </c>
      <c r="C70" s="9" t="s">
        <v>30</v>
      </c>
      <c r="D70" s="38" t="s">
        <v>31</v>
      </c>
      <c r="E70" s="46">
        <f t="shared" ref="E70:F71" si="18">E71</f>
        <v>0</v>
      </c>
      <c r="F70" s="46">
        <f t="shared" si="18"/>
        <v>0</v>
      </c>
      <c r="G70" s="133">
        <f>G71</f>
        <v>0</v>
      </c>
    </row>
    <row r="71" spans="1:7" ht="22.5" x14ac:dyDescent="0.25">
      <c r="B71" s="10" t="s">
        <v>20</v>
      </c>
      <c r="C71" s="10" t="s">
        <v>32</v>
      </c>
      <c r="D71" s="36" t="s">
        <v>33</v>
      </c>
      <c r="E71" s="47">
        <f t="shared" si="18"/>
        <v>0</v>
      </c>
      <c r="F71" s="47">
        <f t="shared" si="18"/>
        <v>0</v>
      </c>
      <c r="G71" s="134">
        <f>G72</f>
        <v>0</v>
      </c>
    </row>
    <row r="72" spans="1:7" x14ac:dyDescent="0.25">
      <c r="B72" s="12" t="s">
        <v>20</v>
      </c>
      <c r="C72" s="12" t="s">
        <v>34</v>
      </c>
      <c r="D72" s="39" t="s">
        <v>35</v>
      </c>
      <c r="E72" s="49">
        <f t="shared" ref="E72:F72" si="19">SUM(E73:E76)</f>
        <v>0</v>
      </c>
      <c r="F72" s="49">
        <f t="shared" si="19"/>
        <v>0</v>
      </c>
      <c r="G72" s="135">
        <f>SUM(G73:G76)</f>
        <v>0</v>
      </c>
    </row>
    <row r="73" spans="1:7" x14ac:dyDescent="0.25">
      <c r="A73" s="57"/>
      <c r="B73" s="13" t="s">
        <v>170</v>
      </c>
      <c r="C73" s="13" t="s">
        <v>102</v>
      </c>
      <c r="D73" s="37" t="s">
        <v>103</v>
      </c>
      <c r="E73" s="30">
        <v>0</v>
      </c>
      <c r="F73" s="50">
        <v>0</v>
      </c>
      <c r="G73" s="118">
        <f>E73+F73</f>
        <v>0</v>
      </c>
    </row>
    <row r="74" spans="1:7" x14ac:dyDescent="0.25">
      <c r="A74" s="57"/>
      <c r="B74" s="13" t="s">
        <v>171</v>
      </c>
      <c r="C74" s="13" t="s">
        <v>105</v>
      </c>
      <c r="D74" s="37" t="s">
        <v>106</v>
      </c>
      <c r="E74" s="30">
        <v>0</v>
      </c>
      <c r="F74" s="50">
        <v>0</v>
      </c>
      <c r="G74" s="118">
        <f>E74+F74</f>
        <v>0</v>
      </c>
    </row>
    <row r="75" spans="1:7" x14ac:dyDescent="0.25">
      <c r="A75" s="57"/>
      <c r="B75" s="13" t="s">
        <v>172</v>
      </c>
      <c r="C75" s="13" t="s">
        <v>108</v>
      </c>
      <c r="D75" s="37" t="s">
        <v>109</v>
      </c>
      <c r="E75" s="30">
        <v>0</v>
      </c>
      <c r="F75" s="50">
        <v>0</v>
      </c>
      <c r="G75" s="118">
        <f>E75+F75</f>
        <v>0</v>
      </c>
    </row>
    <row r="76" spans="1:7" x14ac:dyDescent="0.25">
      <c r="A76" s="57"/>
      <c r="B76" s="13" t="s">
        <v>173</v>
      </c>
      <c r="C76" s="13" t="s">
        <v>174</v>
      </c>
      <c r="D76" s="37" t="s">
        <v>175</v>
      </c>
      <c r="E76" s="30">
        <v>0</v>
      </c>
      <c r="F76" s="50">
        <v>0</v>
      </c>
      <c r="G76" s="118">
        <f>E76+F76</f>
        <v>0</v>
      </c>
    </row>
    <row r="77" spans="1:7" x14ac:dyDescent="0.25">
      <c r="B77" s="9" t="s">
        <v>20</v>
      </c>
      <c r="C77" s="9" t="s">
        <v>44</v>
      </c>
      <c r="D77" s="38" t="s">
        <v>324</v>
      </c>
      <c r="E77" s="46">
        <f t="shared" ref="E77:F79" si="20">E78</f>
        <v>78260</v>
      </c>
      <c r="F77" s="46">
        <f t="shared" si="20"/>
        <v>-36383</v>
      </c>
      <c r="G77" s="133">
        <f>G78</f>
        <v>41877</v>
      </c>
    </row>
    <row r="78" spans="1:7" x14ac:dyDescent="0.25">
      <c r="B78" s="10" t="s">
        <v>20</v>
      </c>
      <c r="C78" s="10" t="s">
        <v>46</v>
      </c>
      <c r="D78" s="36" t="s">
        <v>47</v>
      </c>
      <c r="E78" s="47">
        <f t="shared" si="20"/>
        <v>78260</v>
      </c>
      <c r="F78" s="47">
        <f t="shared" si="20"/>
        <v>-36383</v>
      </c>
      <c r="G78" s="134">
        <f>G79</f>
        <v>41877</v>
      </c>
    </row>
    <row r="79" spans="1:7" x14ac:dyDescent="0.25">
      <c r="B79" s="12" t="s">
        <v>20</v>
      </c>
      <c r="C79" s="12" t="s">
        <v>48</v>
      </c>
      <c r="D79" s="39" t="s">
        <v>49</v>
      </c>
      <c r="E79" s="49">
        <f t="shared" si="20"/>
        <v>78260</v>
      </c>
      <c r="F79" s="49">
        <f t="shared" si="20"/>
        <v>-36383</v>
      </c>
      <c r="G79" s="135">
        <f>G80</f>
        <v>41877</v>
      </c>
    </row>
    <row r="80" spans="1:7" x14ac:dyDescent="0.25">
      <c r="A80" s="58"/>
      <c r="B80" s="13" t="s">
        <v>176</v>
      </c>
      <c r="C80" s="13" t="s">
        <v>102</v>
      </c>
      <c r="D80" s="37" t="s">
        <v>177</v>
      </c>
      <c r="E80" s="30">
        <v>78260</v>
      </c>
      <c r="F80" s="50">
        <v>-36383</v>
      </c>
      <c r="G80" s="118">
        <f>E80+F80</f>
        <v>41877</v>
      </c>
    </row>
    <row r="81" spans="1:7" x14ac:dyDescent="0.25">
      <c r="B81" s="19" t="s">
        <v>89</v>
      </c>
      <c r="C81" s="19" t="s">
        <v>178</v>
      </c>
      <c r="D81" s="20" t="s">
        <v>343</v>
      </c>
      <c r="E81" s="52">
        <f>E82</f>
        <v>1063</v>
      </c>
      <c r="F81" s="52">
        <f t="shared" ref="F81:G82" si="21">F82</f>
        <v>200</v>
      </c>
      <c r="G81" s="132">
        <f>G82</f>
        <v>1263</v>
      </c>
    </row>
    <row r="82" spans="1:7" x14ac:dyDescent="0.25">
      <c r="B82" s="9" t="s">
        <v>20</v>
      </c>
      <c r="C82" s="9" t="s">
        <v>63</v>
      </c>
      <c r="D82" s="38" t="s">
        <v>64</v>
      </c>
      <c r="E82" s="46">
        <f>E83</f>
        <v>1063</v>
      </c>
      <c r="F82" s="46">
        <f t="shared" si="21"/>
        <v>200</v>
      </c>
      <c r="G82" s="133">
        <f t="shared" si="21"/>
        <v>1263</v>
      </c>
    </row>
    <row r="83" spans="1:7" x14ac:dyDescent="0.25">
      <c r="B83" s="10" t="s">
        <v>20</v>
      </c>
      <c r="C83" s="10" t="s">
        <v>65</v>
      </c>
      <c r="D83" s="36" t="s">
        <v>66</v>
      </c>
      <c r="E83" s="47">
        <f t="shared" ref="E83:G83" si="22">E84</f>
        <v>1063</v>
      </c>
      <c r="F83" s="47">
        <f t="shared" si="22"/>
        <v>200</v>
      </c>
      <c r="G83" s="134">
        <f t="shared" si="22"/>
        <v>1263</v>
      </c>
    </row>
    <row r="84" spans="1:7" x14ac:dyDescent="0.25">
      <c r="B84" s="12" t="s">
        <v>20</v>
      </c>
      <c r="C84" s="12" t="s">
        <v>67</v>
      </c>
      <c r="D84" s="39" t="s">
        <v>68</v>
      </c>
      <c r="E84" s="49">
        <f t="shared" ref="E84:F84" si="23">SUM(E85:E88)</f>
        <v>1063</v>
      </c>
      <c r="F84" s="49">
        <f t="shared" si="23"/>
        <v>200</v>
      </c>
      <c r="G84" s="135">
        <f>SUM(G85:G88)</f>
        <v>1263</v>
      </c>
    </row>
    <row r="85" spans="1:7" x14ac:dyDescent="0.25">
      <c r="A85" s="58"/>
      <c r="B85" s="13" t="s">
        <v>179</v>
      </c>
      <c r="C85" s="13" t="s">
        <v>99</v>
      </c>
      <c r="D85" s="37" t="s">
        <v>100</v>
      </c>
      <c r="E85" s="30">
        <v>531</v>
      </c>
      <c r="F85" s="50">
        <v>200</v>
      </c>
      <c r="G85" s="118">
        <f>E85+F85</f>
        <v>731</v>
      </c>
    </row>
    <row r="86" spans="1:7" x14ac:dyDescent="0.25">
      <c r="A86" s="58"/>
      <c r="B86" s="13" t="s">
        <v>180</v>
      </c>
      <c r="C86" s="13" t="s">
        <v>102</v>
      </c>
      <c r="D86" s="37" t="s">
        <v>181</v>
      </c>
      <c r="E86" s="30">
        <v>133</v>
      </c>
      <c r="F86" s="50">
        <v>0</v>
      </c>
      <c r="G86" s="118">
        <f>E86+F86</f>
        <v>133</v>
      </c>
    </row>
    <row r="87" spans="1:7" x14ac:dyDescent="0.25">
      <c r="A87" s="58"/>
      <c r="B87" s="13" t="s">
        <v>182</v>
      </c>
      <c r="C87" s="13" t="s">
        <v>105</v>
      </c>
      <c r="D87" s="37" t="s">
        <v>106</v>
      </c>
      <c r="E87" s="30">
        <v>266</v>
      </c>
      <c r="F87" s="50">
        <v>0</v>
      </c>
      <c r="G87" s="118">
        <f>E87+F87</f>
        <v>266</v>
      </c>
    </row>
    <row r="88" spans="1:7" s="85" customFormat="1" x14ac:dyDescent="0.25">
      <c r="A88" s="58"/>
      <c r="B88" s="13" t="s">
        <v>183</v>
      </c>
      <c r="C88" s="13" t="s">
        <v>108</v>
      </c>
      <c r="D88" s="37" t="s">
        <v>109</v>
      </c>
      <c r="E88" s="30">
        <v>133</v>
      </c>
      <c r="F88" s="50">
        <v>0</v>
      </c>
      <c r="G88" s="118">
        <f>E88+F88</f>
        <v>133</v>
      </c>
    </row>
    <row r="89" spans="1:7" s="85" customFormat="1" x14ac:dyDescent="0.25">
      <c r="A89" s="58"/>
      <c r="B89" s="72" t="s">
        <v>89</v>
      </c>
      <c r="C89" s="72" t="s">
        <v>344</v>
      </c>
      <c r="D89" s="73" t="s">
        <v>345</v>
      </c>
      <c r="E89" s="52">
        <f t="shared" ref="E89:F89" si="24">E92</f>
        <v>0</v>
      </c>
      <c r="F89" s="52">
        <f t="shared" si="24"/>
        <v>2000</v>
      </c>
      <c r="G89" s="132">
        <f>G92</f>
        <v>2000</v>
      </c>
    </row>
    <row r="90" spans="1:7" s="85" customFormat="1" x14ac:dyDescent="0.25">
      <c r="A90" s="58"/>
      <c r="B90" s="74" t="s">
        <v>20</v>
      </c>
      <c r="C90" s="74" t="s">
        <v>63</v>
      </c>
      <c r="D90" s="75" t="s">
        <v>64</v>
      </c>
      <c r="E90" s="46">
        <f t="shared" ref="E90:G92" si="25">E91</f>
        <v>0</v>
      </c>
      <c r="F90" s="46">
        <f t="shared" si="25"/>
        <v>2000</v>
      </c>
      <c r="G90" s="133">
        <f>G91</f>
        <v>2000</v>
      </c>
    </row>
    <row r="91" spans="1:7" s="85" customFormat="1" x14ac:dyDescent="0.25">
      <c r="A91" s="58"/>
      <c r="B91" s="76" t="s">
        <v>20</v>
      </c>
      <c r="C91" s="76" t="s">
        <v>65</v>
      </c>
      <c r="D91" s="77" t="s">
        <v>66</v>
      </c>
      <c r="E91" s="47">
        <f t="shared" si="25"/>
        <v>0</v>
      </c>
      <c r="F91" s="47">
        <f t="shared" si="25"/>
        <v>2000</v>
      </c>
      <c r="G91" s="134">
        <f>G92</f>
        <v>2000</v>
      </c>
    </row>
    <row r="92" spans="1:7" s="85" customFormat="1" x14ac:dyDescent="0.25">
      <c r="A92" s="58"/>
      <c r="B92" s="78" t="s">
        <v>20</v>
      </c>
      <c r="C92" s="78" t="s">
        <v>67</v>
      </c>
      <c r="D92" s="79" t="s">
        <v>68</v>
      </c>
      <c r="E92" s="49">
        <f>E93</f>
        <v>0</v>
      </c>
      <c r="F92" s="49">
        <f t="shared" si="25"/>
        <v>2000</v>
      </c>
      <c r="G92" s="135">
        <f t="shared" si="25"/>
        <v>2000</v>
      </c>
    </row>
    <row r="93" spans="1:7" x14ac:dyDescent="0.25">
      <c r="A93" s="109"/>
      <c r="B93" s="60" t="s">
        <v>353</v>
      </c>
      <c r="C93" s="60">
        <v>329</v>
      </c>
      <c r="D93" s="80" t="s">
        <v>109</v>
      </c>
      <c r="E93" s="50">
        <v>0</v>
      </c>
      <c r="F93" s="50">
        <v>2000</v>
      </c>
      <c r="G93" s="118">
        <f>E93+F93</f>
        <v>2000</v>
      </c>
    </row>
    <row r="94" spans="1:7" ht="22.5" x14ac:dyDescent="0.25">
      <c r="B94" s="19" t="s">
        <v>89</v>
      </c>
      <c r="C94" s="19" t="s">
        <v>184</v>
      </c>
      <c r="D94" s="20" t="s">
        <v>185</v>
      </c>
      <c r="E94" s="52">
        <f t="shared" ref="E94" si="26">E95+E105+E114</f>
        <v>32923</v>
      </c>
      <c r="F94" s="52">
        <f>F95+F105+F114</f>
        <v>-4094.94</v>
      </c>
      <c r="G94" s="132">
        <f>G95+G105+G114</f>
        <v>28828.06</v>
      </c>
    </row>
    <row r="95" spans="1:7" ht="26.25" customHeight="1" x14ac:dyDescent="0.25">
      <c r="B95" s="9" t="s">
        <v>20</v>
      </c>
      <c r="C95" s="9" t="s">
        <v>30</v>
      </c>
      <c r="D95" s="38" t="s">
        <v>31</v>
      </c>
      <c r="E95" s="46">
        <f t="shared" ref="E95:F96" si="27">E96</f>
        <v>6966</v>
      </c>
      <c r="F95" s="46">
        <f t="shared" si="27"/>
        <v>-2999.94</v>
      </c>
      <c r="G95" s="133">
        <f>G96</f>
        <v>3966.06</v>
      </c>
    </row>
    <row r="96" spans="1:7" ht="22.5" x14ac:dyDescent="0.25">
      <c r="B96" s="10" t="s">
        <v>20</v>
      </c>
      <c r="C96" s="10" t="s">
        <v>32</v>
      </c>
      <c r="D96" s="36" t="s">
        <v>33</v>
      </c>
      <c r="E96" s="47">
        <f t="shared" si="27"/>
        <v>6966</v>
      </c>
      <c r="F96" s="47">
        <f t="shared" si="27"/>
        <v>-2999.94</v>
      </c>
      <c r="G96" s="134">
        <f>G97</f>
        <v>3966.06</v>
      </c>
    </row>
    <row r="97" spans="1:7" x14ac:dyDescent="0.25">
      <c r="B97" s="12" t="s">
        <v>20</v>
      </c>
      <c r="C97" s="12" t="s">
        <v>34</v>
      </c>
      <c r="D97" s="39" t="s">
        <v>35</v>
      </c>
      <c r="E97" s="49">
        <f t="shared" ref="E97:F97" si="28">SUM(E98:E104)</f>
        <v>6966</v>
      </c>
      <c r="F97" s="49">
        <f t="shared" si="28"/>
        <v>-2999.94</v>
      </c>
      <c r="G97" s="135">
        <f>SUM(G98:G104)</f>
        <v>3966.06</v>
      </c>
    </row>
    <row r="98" spans="1:7" x14ac:dyDescent="0.25">
      <c r="A98" s="58"/>
      <c r="B98" s="13" t="s">
        <v>186</v>
      </c>
      <c r="C98" s="13" t="s">
        <v>158</v>
      </c>
      <c r="D98" s="37" t="s">
        <v>159</v>
      </c>
      <c r="E98" s="30">
        <v>2654</v>
      </c>
      <c r="F98" s="50">
        <v>-1500</v>
      </c>
      <c r="G98" s="118">
        <f t="shared" ref="G98:G104" si="29">E98+F98</f>
        <v>1154</v>
      </c>
    </row>
    <row r="99" spans="1:7" x14ac:dyDescent="0.25">
      <c r="A99" s="58"/>
      <c r="B99" s="13" t="s">
        <v>187</v>
      </c>
      <c r="C99" s="13" t="s">
        <v>158</v>
      </c>
      <c r="D99" s="37" t="s">
        <v>188</v>
      </c>
      <c r="E99" s="30">
        <v>747</v>
      </c>
      <c r="F99" s="50">
        <v>0.06</v>
      </c>
      <c r="G99" s="118">
        <f t="shared" si="29"/>
        <v>747.06</v>
      </c>
    </row>
    <row r="100" spans="1:7" ht="22.5" x14ac:dyDescent="0.25">
      <c r="A100" s="58"/>
      <c r="B100" s="13" t="s">
        <v>189</v>
      </c>
      <c r="C100" s="13" t="s">
        <v>99</v>
      </c>
      <c r="D100" s="37" t="s">
        <v>190</v>
      </c>
      <c r="E100" s="30">
        <v>500</v>
      </c>
      <c r="F100" s="50">
        <v>0</v>
      </c>
      <c r="G100" s="118">
        <f t="shared" si="29"/>
        <v>500</v>
      </c>
    </row>
    <row r="101" spans="1:7" x14ac:dyDescent="0.25">
      <c r="A101" s="58"/>
      <c r="B101" s="13" t="s">
        <v>191</v>
      </c>
      <c r="C101" s="13" t="s">
        <v>102</v>
      </c>
      <c r="D101" s="37" t="s">
        <v>103</v>
      </c>
      <c r="E101" s="30">
        <v>265</v>
      </c>
      <c r="F101" s="50">
        <v>0</v>
      </c>
      <c r="G101" s="118">
        <f t="shared" si="29"/>
        <v>265</v>
      </c>
    </row>
    <row r="102" spans="1:7" x14ac:dyDescent="0.25">
      <c r="A102" s="58"/>
      <c r="B102" s="13" t="s">
        <v>192</v>
      </c>
      <c r="C102" s="13" t="s">
        <v>105</v>
      </c>
      <c r="D102" s="37" t="s">
        <v>106</v>
      </c>
      <c r="E102" s="30">
        <v>2654</v>
      </c>
      <c r="F102" s="50">
        <v>-1500</v>
      </c>
      <c r="G102" s="118">
        <f t="shared" si="29"/>
        <v>1154</v>
      </c>
    </row>
    <row r="103" spans="1:7" x14ac:dyDescent="0.25">
      <c r="A103" s="58"/>
      <c r="B103" s="13" t="s">
        <v>193</v>
      </c>
      <c r="C103" s="13" t="s">
        <v>108</v>
      </c>
      <c r="D103" s="37" t="s">
        <v>109</v>
      </c>
      <c r="E103" s="30">
        <v>80</v>
      </c>
      <c r="F103" s="50">
        <v>0</v>
      </c>
      <c r="G103" s="118">
        <f t="shared" si="29"/>
        <v>80</v>
      </c>
    </row>
    <row r="104" spans="1:7" x14ac:dyDescent="0.25">
      <c r="A104" s="58"/>
      <c r="B104" s="13" t="s">
        <v>194</v>
      </c>
      <c r="C104" s="13" t="s">
        <v>117</v>
      </c>
      <c r="D104" s="37" t="s">
        <v>118</v>
      </c>
      <c r="E104" s="30">
        <v>66</v>
      </c>
      <c r="F104" s="50">
        <v>0</v>
      </c>
      <c r="G104" s="118">
        <f t="shared" si="29"/>
        <v>66</v>
      </c>
    </row>
    <row r="105" spans="1:7" x14ac:dyDescent="0.25">
      <c r="B105" s="9" t="s">
        <v>20</v>
      </c>
      <c r="C105" s="9" t="s">
        <v>44</v>
      </c>
      <c r="D105" s="38" t="s">
        <v>45</v>
      </c>
      <c r="E105" s="46">
        <f t="shared" ref="E105:F106" si="30">E106</f>
        <v>24098</v>
      </c>
      <c r="F105" s="46">
        <f t="shared" si="30"/>
        <v>0</v>
      </c>
      <c r="G105" s="133">
        <f>G106</f>
        <v>24098</v>
      </c>
    </row>
    <row r="106" spans="1:7" x14ac:dyDescent="0.25">
      <c r="B106" s="10" t="s">
        <v>20</v>
      </c>
      <c r="C106" s="10" t="s">
        <v>46</v>
      </c>
      <c r="D106" s="36" t="s">
        <v>47</v>
      </c>
      <c r="E106" s="47">
        <f t="shared" si="30"/>
        <v>24098</v>
      </c>
      <c r="F106" s="47">
        <f t="shared" si="30"/>
        <v>0</v>
      </c>
      <c r="G106" s="134">
        <f>G107</f>
        <v>24098</v>
      </c>
    </row>
    <row r="107" spans="1:7" x14ac:dyDescent="0.25">
      <c r="B107" s="12" t="s">
        <v>20</v>
      </c>
      <c r="C107" s="12" t="s">
        <v>48</v>
      </c>
      <c r="D107" s="39" t="s">
        <v>49</v>
      </c>
      <c r="E107" s="49">
        <f t="shared" ref="E107:F107" si="31">SUM(E108:E113)</f>
        <v>24098</v>
      </c>
      <c r="F107" s="49">
        <f t="shared" si="31"/>
        <v>0</v>
      </c>
      <c r="G107" s="135">
        <f>SUM(G108:G113)</f>
        <v>24098</v>
      </c>
    </row>
    <row r="108" spans="1:7" x14ac:dyDescent="0.25">
      <c r="A108" s="58"/>
      <c r="B108" s="13" t="s">
        <v>195</v>
      </c>
      <c r="C108" s="13" t="s">
        <v>158</v>
      </c>
      <c r="D108" s="37" t="s">
        <v>159</v>
      </c>
      <c r="E108" s="30">
        <v>3654</v>
      </c>
      <c r="F108" s="50">
        <v>0</v>
      </c>
      <c r="G108" s="118">
        <f t="shared" ref="G108:G113" si="32">E108+F108</f>
        <v>3654</v>
      </c>
    </row>
    <row r="109" spans="1:7" x14ac:dyDescent="0.25">
      <c r="A109" s="58"/>
      <c r="B109" s="13" t="s">
        <v>196</v>
      </c>
      <c r="C109" s="13" t="s">
        <v>99</v>
      </c>
      <c r="D109" s="37" t="s">
        <v>100</v>
      </c>
      <c r="E109" s="30">
        <v>498</v>
      </c>
      <c r="F109" s="50">
        <v>0</v>
      </c>
      <c r="G109" s="118">
        <f t="shared" si="32"/>
        <v>498</v>
      </c>
    </row>
    <row r="110" spans="1:7" x14ac:dyDescent="0.25">
      <c r="A110" s="58"/>
      <c r="B110" s="13" t="s">
        <v>197</v>
      </c>
      <c r="C110" s="13" t="s">
        <v>102</v>
      </c>
      <c r="D110" s="37" t="s">
        <v>103</v>
      </c>
      <c r="E110" s="30">
        <v>265</v>
      </c>
      <c r="F110" s="50">
        <v>0</v>
      </c>
      <c r="G110" s="118">
        <f t="shared" si="32"/>
        <v>265</v>
      </c>
    </row>
    <row r="111" spans="1:7" x14ac:dyDescent="0.25">
      <c r="A111" s="58"/>
      <c r="B111" s="13" t="s">
        <v>198</v>
      </c>
      <c r="C111" s="13" t="s">
        <v>105</v>
      </c>
      <c r="D111" s="37" t="s">
        <v>106</v>
      </c>
      <c r="E111" s="30">
        <v>3727</v>
      </c>
      <c r="F111" s="50">
        <v>0</v>
      </c>
      <c r="G111" s="118">
        <f t="shared" si="32"/>
        <v>3727</v>
      </c>
    </row>
    <row r="112" spans="1:7" x14ac:dyDescent="0.25">
      <c r="A112" s="58"/>
      <c r="B112" s="13" t="s">
        <v>199</v>
      </c>
      <c r="C112" s="13" t="s">
        <v>108</v>
      </c>
      <c r="D112" s="37" t="s">
        <v>109</v>
      </c>
      <c r="E112" s="30">
        <v>27</v>
      </c>
      <c r="F112" s="50">
        <v>0</v>
      </c>
      <c r="G112" s="118">
        <f t="shared" si="32"/>
        <v>27</v>
      </c>
    </row>
    <row r="113" spans="1:7" ht="22.5" x14ac:dyDescent="0.25">
      <c r="A113" s="58"/>
      <c r="B113" s="13" t="s">
        <v>200</v>
      </c>
      <c r="C113" s="13" t="s">
        <v>201</v>
      </c>
      <c r="D113" s="37" t="s">
        <v>202</v>
      </c>
      <c r="E113" s="30">
        <v>15927</v>
      </c>
      <c r="F113" s="50">
        <v>0</v>
      </c>
      <c r="G113" s="118">
        <f t="shared" si="32"/>
        <v>15927</v>
      </c>
    </row>
    <row r="114" spans="1:7" x14ac:dyDescent="0.25">
      <c r="B114" s="10" t="s">
        <v>20</v>
      </c>
      <c r="C114" s="10" t="s">
        <v>58</v>
      </c>
      <c r="D114" s="36" t="s">
        <v>59</v>
      </c>
      <c r="E114" s="47">
        <f t="shared" ref="E114:F114" si="33">E115</f>
        <v>1859</v>
      </c>
      <c r="F114" s="47">
        <f t="shared" si="33"/>
        <v>-1095</v>
      </c>
      <c r="G114" s="134">
        <f>G115</f>
        <v>764</v>
      </c>
    </row>
    <row r="115" spans="1:7" ht="22.5" x14ac:dyDescent="0.25">
      <c r="B115" s="12" t="s">
        <v>20</v>
      </c>
      <c r="C115" s="12" t="s">
        <v>60</v>
      </c>
      <c r="D115" s="39" t="s">
        <v>61</v>
      </c>
      <c r="E115" s="49">
        <f t="shared" ref="E115" si="34">SUM(E116:E119)</f>
        <v>1859</v>
      </c>
      <c r="F115" s="49">
        <f>SUM(F116:F119)</f>
        <v>-1095</v>
      </c>
      <c r="G115" s="135">
        <f>SUM(G116:G119)</f>
        <v>764</v>
      </c>
    </row>
    <row r="116" spans="1:7" x14ac:dyDescent="0.25">
      <c r="A116" s="58"/>
      <c r="B116" s="13" t="s">
        <v>203</v>
      </c>
      <c r="C116" s="13" t="s">
        <v>158</v>
      </c>
      <c r="D116" s="37" t="s">
        <v>159</v>
      </c>
      <c r="E116" s="30">
        <v>398</v>
      </c>
      <c r="F116" s="50">
        <v>-193</v>
      </c>
      <c r="G116" s="118">
        <f>E116+F116</f>
        <v>205</v>
      </c>
    </row>
    <row r="117" spans="1:7" x14ac:dyDescent="0.25">
      <c r="A117" s="58"/>
      <c r="B117" s="13" t="s">
        <v>204</v>
      </c>
      <c r="C117" s="13" t="s">
        <v>102</v>
      </c>
      <c r="D117" s="37" t="s">
        <v>103</v>
      </c>
      <c r="E117" s="30">
        <v>133</v>
      </c>
      <c r="F117" s="50">
        <v>-37</v>
      </c>
      <c r="G117" s="118">
        <f t="shared" ref="G117:G119" si="35">E117+F117</f>
        <v>96</v>
      </c>
    </row>
    <row r="118" spans="1:7" ht="12.75" customHeight="1" x14ac:dyDescent="0.25">
      <c r="A118" s="58"/>
      <c r="B118" s="13" t="s">
        <v>205</v>
      </c>
      <c r="C118" s="13" t="s">
        <v>105</v>
      </c>
      <c r="D118" s="37" t="s">
        <v>106</v>
      </c>
      <c r="E118" s="30">
        <v>664</v>
      </c>
      <c r="F118" s="50">
        <v>-395</v>
      </c>
      <c r="G118" s="118">
        <f t="shared" si="35"/>
        <v>269</v>
      </c>
    </row>
    <row r="119" spans="1:7" x14ac:dyDescent="0.25">
      <c r="A119" s="58"/>
      <c r="B119" s="13" t="s">
        <v>206</v>
      </c>
      <c r="C119" s="13" t="s">
        <v>108</v>
      </c>
      <c r="D119" s="37" t="s">
        <v>109</v>
      </c>
      <c r="E119" s="30">
        <v>664</v>
      </c>
      <c r="F119" s="50">
        <v>-470</v>
      </c>
      <c r="G119" s="118">
        <f t="shared" si="35"/>
        <v>194</v>
      </c>
    </row>
    <row r="120" spans="1:7" x14ac:dyDescent="0.25">
      <c r="B120" s="19" t="s">
        <v>89</v>
      </c>
      <c r="C120" s="19" t="s">
        <v>207</v>
      </c>
      <c r="D120" s="20" t="s">
        <v>208</v>
      </c>
      <c r="E120" s="52" t="e">
        <f>E121+E129+E135</f>
        <v>#REF!</v>
      </c>
      <c r="F120" s="52">
        <f>F121+F129+F135</f>
        <v>-886</v>
      </c>
      <c r="G120" s="132">
        <f>G121+G129+G135</f>
        <v>122719</v>
      </c>
    </row>
    <row r="121" spans="1:7" x14ac:dyDescent="0.25">
      <c r="B121" s="9" t="s">
        <v>20</v>
      </c>
      <c r="C121" s="9" t="s">
        <v>92</v>
      </c>
      <c r="D121" s="38" t="s">
        <v>93</v>
      </c>
      <c r="E121" s="46">
        <f t="shared" ref="E121:G122" si="36">E122</f>
        <v>57510</v>
      </c>
      <c r="F121" s="46">
        <f t="shared" si="36"/>
        <v>4349</v>
      </c>
      <c r="G121" s="133">
        <f>G122</f>
        <v>61859</v>
      </c>
    </row>
    <row r="122" spans="1:7" x14ac:dyDescent="0.25">
      <c r="B122" s="10" t="s">
        <v>20</v>
      </c>
      <c r="C122" s="10" t="s">
        <v>94</v>
      </c>
      <c r="D122" s="36" t="s">
        <v>95</v>
      </c>
      <c r="E122" s="47">
        <f t="shared" si="36"/>
        <v>57510</v>
      </c>
      <c r="F122" s="47">
        <f t="shared" si="36"/>
        <v>4349</v>
      </c>
      <c r="G122" s="134">
        <f t="shared" si="36"/>
        <v>61859</v>
      </c>
    </row>
    <row r="123" spans="1:7" x14ac:dyDescent="0.25">
      <c r="B123" s="12" t="s">
        <v>20</v>
      </c>
      <c r="C123" s="12" t="s">
        <v>209</v>
      </c>
      <c r="D123" s="39" t="s">
        <v>210</v>
      </c>
      <c r="E123" s="49">
        <f>SUM(E124:E128)</f>
        <v>57510</v>
      </c>
      <c r="F123" s="49">
        <f>SUM(F124:F128)</f>
        <v>4349</v>
      </c>
      <c r="G123" s="135">
        <f t="shared" ref="G123" si="37">SUM(G124:G128)</f>
        <v>61859</v>
      </c>
    </row>
    <row r="124" spans="1:7" x14ac:dyDescent="0.25">
      <c r="A124" s="58"/>
      <c r="B124" s="13" t="s">
        <v>211</v>
      </c>
      <c r="C124" s="13" t="s">
        <v>146</v>
      </c>
      <c r="D124" s="37" t="s">
        <v>212</v>
      </c>
      <c r="E124" s="30">
        <v>44000</v>
      </c>
      <c r="F124" s="50">
        <v>7000</v>
      </c>
      <c r="G124" s="118">
        <f>E124+F124</f>
        <v>51000</v>
      </c>
    </row>
    <row r="125" spans="1:7" ht="11.25" customHeight="1" x14ac:dyDescent="0.25">
      <c r="A125" s="58"/>
      <c r="B125" s="13" t="s">
        <v>213</v>
      </c>
      <c r="C125" s="13" t="s">
        <v>158</v>
      </c>
      <c r="D125" s="37" t="s">
        <v>159</v>
      </c>
      <c r="E125" s="30">
        <v>4000</v>
      </c>
      <c r="F125" s="50">
        <v>599</v>
      </c>
      <c r="G125" s="118">
        <f>E125+F125</f>
        <v>4599</v>
      </c>
    </row>
    <row r="126" spans="1:7" ht="12.75" customHeight="1" x14ac:dyDescent="0.25">
      <c r="A126" s="58"/>
      <c r="B126" s="13" t="s">
        <v>214</v>
      </c>
      <c r="C126" s="13" t="s">
        <v>151</v>
      </c>
      <c r="D126" s="37" t="s">
        <v>152</v>
      </c>
      <c r="E126" s="30">
        <v>8190</v>
      </c>
      <c r="F126" s="50">
        <v>-3000</v>
      </c>
      <c r="G126" s="118">
        <f>E126+F126</f>
        <v>5190</v>
      </c>
    </row>
    <row r="127" spans="1:7" x14ac:dyDescent="0.25">
      <c r="A127" s="58"/>
      <c r="B127" s="13" t="s">
        <v>215</v>
      </c>
      <c r="C127" s="13" t="s">
        <v>99</v>
      </c>
      <c r="D127" s="37" t="s">
        <v>100</v>
      </c>
      <c r="E127" s="30">
        <v>1320</v>
      </c>
      <c r="F127" s="50">
        <v>-800</v>
      </c>
      <c r="G127" s="118">
        <f>E127+F127</f>
        <v>520</v>
      </c>
    </row>
    <row r="128" spans="1:7" x14ac:dyDescent="0.25">
      <c r="A128" s="68"/>
      <c r="B128" s="60" t="s">
        <v>337</v>
      </c>
      <c r="C128" s="60">
        <v>322</v>
      </c>
      <c r="D128" s="80" t="s">
        <v>331</v>
      </c>
      <c r="E128" s="50">
        <v>0</v>
      </c>
      <c r="F128" s="50">
        <v>550</v>
      </c>
      <c r="G128" s="118">
        <f>E128+F128</f>
        <v>550</v>
      </c>
    </row>
    <row r="129" spans="1:7" x14ac:dyDescent="0.25">
      <c r="B129" s="9" t="s">
        <v>20</v>
      </c>
      <c r="C129" s="9" t="s">
        <v>30</v>
      </c>
      <c r="D129" s="38" t="s">
        <v>31</v>
      </c>
      <c r="E129" s="46" t="e">
        <f>E130+#REF!</f>
        <v>#REF!</v>
      </c>
      <c r="F129" s="46">
        <f t="shared" ref="E129:F130" si="38">F130</f>
        <v>-5635</v>
      </c>
      <c r="G129" s="133">
        <f>G130</f>
        <v>60460</v>
      </c>
    </row>
    <row r="130" spans="1:7" ht="22.5" x14ac:dyDescent="0.25">
      <c r="B130" s="10" t="s">
        <v>20</v>
      </c>
      <c r="C130" s="10" t="s">
        <v>32</v>
      </c>
      <c r="D130" s="36" t="s">
        <v>33</v>
      </c>
      <c r="E130" s="47">
        <f t="shared" si="38"/>
        <v>66095</v>
      </c>
      <c r="F130" s="47">
        <f t="shared" si="38"/>
        <v>-5635</v>
      </c>
      <c r="G130" s="134">
        <f>G131</f>
        <v>60460</v>
      </c>
    </row>
    <row r="131" spans="1:7" x14ac:dyDescent="0.25">
      <c r="B131" s="12" t="s">
        <v>20</v>
      </c>
      <c r="C131" s="12" t="s">
        <v>34</v>
      </c>
      <c r="D131" s="39" t="s">
        <v>35</v>
      </c>
      <c r="E131" s="49">
        <f>SUM(E132:E134)</f>
        <v>66095</v>
      </c>
      <c r="F131" s="49">
        <f>SUM(F132:F134)</f>
        <v>-5635</v>
      </c>
      <c r="G131" s="135">
        <f>SUM(G132:G134)</f>
        <v>60460</v>
      </c>
    </row>
    <row r="132" spans="1:7" x14ac:dyDescent="0.25">
      <c r="A132" s="58"/>
      <c r="B132" s="13" t="s">
        <v>216</v>
      </c>
      <c r="C132" s="13" t="s">
        <v>146</v>
      </c>
      <c r="D132" s="37" t="s">
        <v>212</v>
      </c>
      <c r="E132" s="30">
        <v>30260</v>
      </c>
      <c r="F132" s="50">
        <v>-1800</v>
      </c>
      <c r="G132" s="118">
        <f>E132+F132</f>
        <v>28460</v>
      </c>
    </row>
    <row r="133" spans="1:7" x14ac:dyDescent="0.25">
      <c r="A133" s="58"/>
      <c r="B133" s="13" t="s">
        <v>217</v>
      </c>
      <c r="C133" s="13" t="s">
        <v>146</v>
      </c>
      <c r="D133" s="37" t="s">
        <v>307</v>
      </c>
      <c r="E133" s="30">
        <v>0</v>
      </c>
      <c r="F133" s="50">
        <v>0</v>
      </c>
      <c r="G133" s="118">
        <f>E133+F133</f>
        <v>0</v>
      </c>
    </row>
    <row r="134" spans="1:7" x14ac:dyDescent="0.25">
      <c r="A134" s="58"/>
      <c r="B134" s="13" t="s">
        <v>218</v>
      </c>
      <c r="C134" s="13" t="s">
        <v>102</v>
      </c>
      <c r="D134" s="37" t="s">
        <v>103</v>
      </c>
      <c r="E134" s="30">
        <v>35835</v>
      </c>
      <c r="F134" s="50">
        <v>-3835</v>
      </c>
      <c r="G134" s="118">
        <f>E134+F134</f>
        <v>32000</v>
      </c>
    </row>
    <row r="135" spans="1:7" x14ac:dyDescent="0.25">
      <c r="A135" s="66"/>
      <c r="B135" s="74"/>
      <c r="C135" s="74" t="s">
        <v>44</v>
      </c>
      <c r="D135" s="75" t="s">
        <v>45</v>
      </c>
      <c r="E135" s="46">
        <f t="shared" ref="E135:F136" si="39">E136</f>
        <v>0</v>
      </c>
      <c r="F135" s="46">
        <f t="shared" si="39"/>
        <v>400</v>
      </c>
      <c r="G135" s="133">
        <f>G136</f>
        <v>400</v>
      </c>
    </row>
    <row r="136" spans="1:7" x14ac:dyDescent="0.25">
      <c r="A136" s="66"/>
      <c r="B136" s="76" t="s">
        <v>20</v>
      </c>
      <c r="C136" s="76" t="s">
        <v>46</v>
      </c>
      <c r="D136" s="77" t="s">
        <v>47</v>
      </c>
      <c r="E136" s="47">
        <f t="shared" si="39"/>
        <v>0</v>
      </c>
      <c r="F136" s="47">
        <f t="shared" si="39"/>
        <v>400</v>
      </c>
      <c r="G136" s="134">
        <f>G137</f>
        <v>400</v>
      </c>
    </row>
    <row r="137" spans="1:7" ht="22.5" x14ac:dyDescent="0.25">
      <c r="A137" s="66"/>
      <c r="B137" s="78" t="s">
        <v>20</v>
      </c>
      <c r="C137" s="78" t="s">
        <v>48</v>
      </c>
      <c r="D137" s="79" t="s">
        <v>330</v>
      </c>
      <c r="E137" s="49">
        <f t="shared" ref="E137" si="40">SUM(E138:E140)</f>
        <v>0</v>
      </c>
      <c r="F137" s="49">
        <f>F138</f>
        <v>400</v>
      </c>
      <c r="G137" s="135">
        <f>G138</f>
        <v>400</v>
      </c>
    </row>
    <row r="138" spans="1:7" x14ac:dyDescent="0.25">
      <c r="A138" s="109"/>
      <c r="B138" s="60" t="s">
        <v>338</v>
      </c>
      <c r="C138" s="60">
        <v>311</v>
      </c>
      <c r="D138" s="80" t="s">
        <v>212</v>
      </c>
      <c r="E138" s="50">
        <v>0</v>
      </c>
      <c r="F138" s="50">
        <v>400</v>
      </c>
      <c r="G138" s="118">
        <f t="shared" ref="G138" si="41">E138+F138</f>
        <v>400</v>
      </c>
    </row>
    <row r="139" spans="1:7" x14ac:dyDescent="0.25">
      <c r="A139" s="58"/>
      <c r="B139" s="19" t="s">
        <v>89</v>
      </c>
      <c r="C139" s="19">
        <v>106112</v>
      </c>
      <c r="D139" s="20" t="s">
        <v>329</v>
      </c>
      <c r="E139" s="52">
        <f>E140</f>
        <v>0</v>
      </c>
      <c r="F139" s="52">
        <f t="shared" ref="F139:G139" si="42">F140</f>
        <v>671</v>
      </c>
      <c r="G139" s="132">
        <f t="shared" si="42"/>
        <v>671</v>
      </c>
    </row>
    <row r="140" spans="1:7" x14ac:dyDescent="0.25">
      <c r="A140" s="58"/>
      <c r="B140" s="9"/>
      <c r="C140" s="9"/>
      <c r="D140" s="38" t="s">
        <v>323</v>
      </c>
      <c r="E140" s="46">
        <f>E141+E143</f>
        <v>0</v>
      </c>
      <c r="F140" s="46">
        <f t="shared" ref="F140:G140" si="43">F141+F143</f>
        <v>671</v>
      </c>
      <c r="G140" s="133">
        <f t="shared" si="43"/>
        <v>671</v>
      </c>
    </row>
    <row r="141" spans="1:7" x14ac:dyDescent="0.25">
      <c r="B141" s="12" t="s">
        <v>20</v>
      </c>
      <c r="C141" s="12" t="s">
        <v>96</v>
      </c>
      <c r="D141" s="39" t="s">
        <v>97</v>
      </c>
      <c r="E141" s="49">
        <f>E142</f>
        <v>0</v>
      </c>
      <c r="F141" s="49">
        <f t="shared" ref="F141:G141" si="44">F142</f>
        <v>1</v>
      </c>
      <c r="G141" s="135">
        <f t="shared" si="44"/>
        <v>1</v>
      </c>
    </row>
    <row r="142" spans="1:7" x14ac:dyDescent="0.25">
      <c r="A142" s="58"/>
      <c r="B142" s="13" t="s">
        <v>319</v>
      </c>
      <c r="C142" s="13">
        <v>381</v>
      </c>
      <c r="D142" s="37" t="s">
        <v>66</v>
      </c>
      <c r="E142" s="30">
        <v>0</v>
      </c>
      <c r="F142" s="50">
        <v>1</v>
      </c>
      <c r="G142" s="118">
        <v>1</v>
      </c>
    </row>
    <row r="143" spans="1:7" x14ac:dyDescent="0.25">
      <c r="B143" s="12" t="s">
        <v>20</v>
      </c>
      <c r="C143" s="12" t="s">
        <v>48</v>
      </c>
      <c r="D143" s="39" t="s">
        <v>49</v>
      </c>
      <c r="E143" s="49">
        <f>E144</f>
        <v>0</v>
      </c>
      <c r="F143" s="49">
        <f t="shared" ref="F143:G143" si="45">F144</f>
        <v>670</v>
      </c>
      <c r="G143" s="135">
        <f t="shared" si="45"/>
        <v>670</v>
      </c>
    </row>
    <row r="144" spans="1:7" x14ac:dyDescent="0.25">
      <c r="A144" s="58"/>
      <c r="B144" s="13" t="s">
        <v>320</v>
      </c>
      <c r="C144" s="13">
        <v>381</v>
      </c>
      <c r="D144" s="37" t="s">
        <v>66</v>
      </c>
      <c r="E144" s="30">
        <v>0</v>
      </c>
      <c r="F144" s="50">
        <v>670</v>
      </c>
      <c r="G144" s="118">
        <v>670</v>
      </c>
    </row>
    <row r="145" spans="1:7" x14ac:dyDescent="0.25">
      <c r="A145" s="58"/>
      <c r="B145" s="19" t="s">
        <v>89</v>
      </c>
      <c r="C145" s="19">
        <v>106113</v>
      </c>
      <c r="D145" s="20" t="s">
        <v>325</v>
      </c>
      <c r="E145" s="52">
        <f>E146</f>
        <v>0</v>
      </c>
      <c r="F145" s="52">
        <f t="shared" ref="F145:G145" si="46">F146</f>
        <v>36384</v>
      </c>
      <c r="G145" s="132">
        <f t="shared" si="46"/>
        <v>36384</v>
      </c>
    </row>
    <row r="146" spans="1:7" x14ac:dyDescent="0.25">
      <c r="A146" s="58"/>
      <c r="B146" s="9"/>
      <c r="C146" s="9"/>
      <c r="D146" s="38" t="s">
        <v>325</v>
      </c>
      <c r="E146" s="46">
        <f t="shared" ref="E146:G147" si="47">E147</f>
        <v>0</v>
      </c>
      <c r="F146" s="46">
        <f t="shared" si="47"/>
        <v>36384</v>
      </c>
      <c r="G146" s="133">
        <f>G147</f>
        <v>36384</v>
      </c>
    </row>
    <row r="147" spans="1:7" x14ac:dyDescent="0.25">
      <c r="B147" s="12" t="s">
        <v>20</v>
      </c>
      <c r="C147" s="12" t="s">
        <v>48</v>
      </c>
      <c r="D147" s="39" t="s">
        <v>49</v>
      </c>
      <c r="E147" s="49">
        <f>E148</f>
        <v>0</v>
      </c>
      <c r="F147" s="49">
        <f t="shared" si="47"/>
        <v>36384</v>
      </c>
      <c r="G147" s="135">
        <f t="shared" si="47"/>
        <v>36384</v>
      </c>
    </row>
    <row r="148" spans="1:7" x14ac:dyDescent="0.25">
      <c r="A148" s="58"/>
      <c r="B148" s="13" t="s">
        <v>321</v>
      </c>
      <c r="C148" s="13" t="s">
        <v>102</v>
      </c>
      <c r="D148" s="37" t="s">
        <v>177</v>
      </c>
      <c r="E148" s="30">
        <v>0</v>
      </c>
      <c r="F148" s="50">
        <v>36384</v>
      </c>
      <c r="G148" s="118">
        <f>E148+F148</f>
        <v>36384</v>
      </c>
    </row>
    <row r="149" spans="1:7" ht="16.5" customHeight="1" x14ac:dyDescent="0.25">
      <c r="B149" s="19" t="s">
        <v>219</v>
      </c>
      <c r="C149" s="19" t="s">
        <v>220</v>
      </c>
      <c r="D149" s="20" t="s">
        <v>221</v>
      </c>
      <c r="E149" s="52">
        <f t="shared" ref="E149" si="48">E150+E156</f>
        <v>10570</v>
      </c>
      <c r="F149" s="52">
        <f>F150+F156</f>
        <v>680</v>
      </c>
      <c r="G149" s="132">
        <f>G150+G156</f>
        <v>11250</v>
      </c>
    </row>
    <row r="150" spans="1:7" x14ac:dyDescent="0.25">
      <c r="B150" s="9" t="s">
        <v>20</v>
      </c>
      <c r="C150" s="9" t="s">
        <v>92</v>
      </c>
      <c r="D150" s="38" t="s">
        <v>93</v>
      </c>
      <c r="E150" s="46">
        <f t="shared" ref="E150:F150" si="49">E151</f>
        <v>2370</v>
      </c>
      <c r="F150" s="46">
        <f t="shared" si="49"/>
        <v>-826</v>
      </c>
      <c r="G150" s="133">
        <f>G151</f>
        <v>1544</v>
      </c>
    </row>
    <row r="151" spans="1:7" x14ac:dyDescent="0.25">
      <c r="B151" s="10" t="s">
        <v>20</v>
      </c>
      <c r="C151" s="10" t="s">
        <v>94</v>
      </c>
      <c r="D151" s="36" t="s">
        <v>95</v>
      </c>
      <c r="E151" s="47">
        <f>SUM(E152:E155)</f>
        <v>2370</v>
      </c>
      <c r="F151" s="47">
        <f t="shared" ref="F151:G151" si="50">SUM(F152:F155)</f>
        <v>-826</v>
      </c>
      <c r="G151" s="134">
        <f t="shared" si="50"/>
        <v>1544</v>
      </c>
    </row>
    <row r="152" spans="1:7" x14ac:dyDescent="0.25">
      <c r="A152" s="58"/>
      <c r="B152" s="11" t="s">
        <v>222</v>
      </c>
      <c r="C152" s="11" t="s">
        <v>146</v>
      </c>
      <c r="D152" s="34" t="s">
        <v>212</v>
      </c>
      <c r="E152" s="27">
        <v>1050</v>
      </c>
      <c r="F152" s="48">
        <v>-885</v>
      </c>
      <c r="G152" s="118">
        <f>E152+F152</f>
        <v>165</v>
      </c>
    </row>
    <row r="153" spans="1:7" x14ac:dyDescent="0.25">
      <c r="A153" s="58"/>
      <c r="B153" s="11" t="s">
        <v>223</v>
      </c>
      <c r="C153" s="11" t="s">
        <v>146</v>
      </c>
      <c r="D153" s="34" t="s">
        <v>224</v>
      </c>
      <c r="E153" s="27">
        <v>950</v>
      </c>
      <c r="F153" s="48">
        <v>79</v>
      </c>
      <c r="G153" s="118">
        <f t="shared" ref="G153:G155" si="51">E153+F153</f>
        <v>1029</v>
      </c>
    </row>
    <row r="154" spans="1:7" x14ac:dyDescent="0.25">
      <c r="A154" s="58"/>
      <c r="B154" s="11" t="s">
        <v>225</v>
      </c>
      <c r="C154" s="11" t="s">
        <v>151</v>
      </c>
      <c r="D154" s="34" t="s">
        <v>226</v>
      </c>
      <c r="E154" s="27">
        <v>170</v>
      </c>
      <c r="F154" s="48">
        <v>0</v>
      </c>
      <c r="G154" s="118">
        <f t="shared" si="51"/>
        <v>170</v>
      </c>
    </row>
    <row r="155" spans="1:7" x14ac:dyDescent="0.25">
      <c r="A155" s="58"/>
      <c r="B155" s="11" t="s">
        <v>227</v>
      </c>
      <c r="C155" s="11" t="s">
        <v>151</v>
      </c>
      <c r="D155" s="34" t="s">
        <v>152</v>
      </c>
      <c r="E155" s="27">
        <v>200</v>
      </c>
      <c r="F155" s="48">
        <v>-20</v>
      </c>
      <c r="G155" s="118">
        <f t="shared" si="51"/>
        <v>180</v>
      </c>
    </row>
    <row r="156" spans="1:7" x14ac:dyDescent="0.25">
      <c r="B156" s="9" t="s">
        <v>20</v>
      </c>
      <c r="C156" s="9" t="s">
        <v>44</v>
      </c>
      <c r="D156" s="38" t="s">
        <v>45</v>
      </c>
      <c r="E156" s="46">
        <f>E157+E160</f>
        <v>8200</v>
      </c>
      <c r="F156" s="46">
        <f t="shared" ref="F156:G156" si="52">F157+F160</f>
        <v>1506</v>
      </c>
      <c r="G156" s="133">
        <f t="shared" si="52"/>
        <v>9706</v>
      </c>
    </row>
    <row r="157" spans="1:7" x14ac:dyDescent="0.25">
      <c r="B157" s="10" t="s">
        <v>20</v>
      </c>
      <c r="C157" s="10" t="s">
        <v>46</v>
      </c>
      <c r="D157" s="36" t="s">
        <v>47</v>
      </c>
      <c r="E157" s="47">
        <f>E158</f>
        <v>0</v>
      </c>
      <c r="F157" s="47">
        <f t="shared" ref="F157:G157" si="53">F158</f>
        <v>926</v>
      </c>
      <c r="G157" s="134">
        <f t="shared" si="53"/>
        <v>926</v>
      </c>
    </row>
    <row r="158" spans="1:7" x14ac:dyDescent="0.25">
      <c r="B158" s="12" t="s">
        <v>20</v>
      </c>
      <c r="C158" s="12" t="s">
        <v>354</v>
      </c>
      <c r="D158" s="39" t="s">
        <v>355</v>
      </c>
      <c r="E158" s="49">
        <f>E159</f>
        <v>0</v>
      </c>
      <c r="F158" s="49">
        <f t="shared" ref="F158:G158" si="54">F159</f>
        <v>926</v>
      </c>
      <c r="G158" s="135">
        <f t="shared" si="54"/>
        <v>926</v>
      </c>
    </row>
    <row r="159" spans="1:7" s="111" customFormat="1" x14ac:dyDescent="0.25">
      <c r="A159" s="110"/>
      <c r="B159" s="120" t="s">
        <v>356</v>
      </c>
      <c r="C159" s="120">
        <v>311</v>
      </c>
      <c r="D159" s="121" t="s">
        <v>212</v>
      </c>
      <c r="E159" s="117">
        <v>0</v>
      </c>
      <c r="F159" s="117">
        <v>926</v>
      </c>
      <c r="G159" s="144">
        <v>926</v>
      </c>
    </row>
    <row r="160" spans="1:7" ht="22.5" x14ac:dyDescent="0.25">
      <c r="B160" s="10" t="s">
        <v>20</v>
      </c>
      <c r="C160" s="10" t="s">
        <v>228</v>
      </c>
      <c r="D160" s="36" t="s">
        <v>229</v>
      </c>
      <c r="E160" s="47">
        <f t="shared" ref="E160" si="55">SUM(E161:E174)</f>
        <v>8200</v>
      </c>
      <c r="F160" s="47">
        <f>SUM(F161:F174)</f>
        <v>580</v>
      </c>
      <c r="G160" s="134">
        <f>SUM(G161:G174)</f>
        <v>8780</v>
      </c>
    </row>
    <row r="161" spans="1:7" x14ac:dyDescent="0.25">
      <c r="A161" s="58"/>
      <c r="B161" s="11" t="s">
        <v>230</v>
      </c>
      <c r="C161" s="11" t="s">
        <v>146</v>
      </c>
      <c r="D161" s="34" t="s">
        <v>212</v>
      </c>
      <c r="E161" s="48">
        <v>5750</v>
      </c>
      <c r="F161" s="48">
        <v>430</v>
      </c>
      <c r="G161" s="118">
        <f t="shared" ref="G161:G174" si="56">E161+F161</f>
        <v>6180</v>
      </c>
    </row>
    <row r="162" spans="1:7" x14ac:dyDescent="0.25">
      <c r="A162" s="58"/>
      <c r="B162" s="11" t="s">
        <v>231</v>
      </c>
      <c r="C162" s="11" t="s">
        <v>158</v>
      </c>
      <c r="D162" s="34" t="s">
        <v>159</v>
      </c>
      <c r="E162" s="48">
        <v>0</v>
      </c>
      <c r="F162" s="48">
        <v>0</v>
      </c>
      <c r="G162" s="118">
        <f t="shared" si="56"/>
        <v>0</v>
      </c>
    </row>
    <row r="163" spans="1:7" x14ac:dyDescent="0.25">
      <c r="A163" s="58"/>
      <c r="B163" s="11" t="s">
        <v>232</v>
      </c>
      <c r="C163" s="11" t="s">
        <v>158</v>
      </c>
      <c r="D163" s="34" t="s">
        <v>159</v>
      </c>
      <c r="E163" s="48">
        <v>700</v>
      </c>
      <c r="F163" s="48">
        <v>200</v>
      </c>
      <c r="G163" s="118">
        <f t="shared" si="56"/>
        <v>900</v>
      </c>
    </row>
    <row r="164" spans="1:7" x14ac:dyDescent="0.25">
      <c r="A164" s="58"/>
      <c r="B164" s="11" t="s">
        <v>233</v>
      </c>
      <c r="C164" s="11" t="s">
        <v>158</v>
      </c>
      <c r="D164" s="34" t="s">
        <v>159</v>
      </c>
      <c r="E164" s="48">
        <v>0</v>
      </c>
      <c r="F164" s="48">
        <v>0</v>
      </c>
      <c r="G164" s="118">
        <f t="shared" si="56"/>
        <v>0</v>
      </c>
    </row>
    <row r="165" spans="1:7" x14ac:dyDescent="0.25">
      <c r="A165" s="58"/>
      <c r="B165" s="11" t="s">
        <v>234</v>
      </c>
      <c r="C165" s="11" t="s">
        <v>151</v>
      </c>
      <c r="D165" s="34" t="s">
        <v>152</v>
      </c>
      <c r="E165" s="48">
        <v>1000</v>
      </c>
      <c r="F165" s="48">
        <v>20</v>
      </c>
      <c r="G165" s="118">
        <f t="shared" si="56"/>
        <v>1020</v>
      </c>
    </row>
    <row r="166" spans="1:7" x14ac:dyDescent="0.25">
      <c r="A166" s="58"/>
      <c r="B166" s="11" t="s">
        <v>235</v>
      </c>
      <c r="C166" s="11" t="s">
        <v>99</v>
      </c>
      <c r="D166" s="34" t="s">
        <v>100</v>
      </c>
      <c r="E166" s="48">
        <v>0</v>
      </c>
      <c r="F166" s="48">
        <v>0</v>
      </c>
      <c r="G166" s="118">
        <f t="shared" si="56"/>
        <v>0</v>
      </c>
    </row>
    <row r="167" spans="1:7" x14ac:dyDescent="0.25">
      <c r="A167" s="58"/>
      <c r="B167" s="11" t="s">
        <v>236</v>
      </c>
      <c r="C167" s="11" t="s">
        <v>99</v>
      </c>
      <c r="D167" s="34" t="s">
        <v>100</v>
      </c>
      <c r="E167" s="48">
        <v>750</v>
      </c>
      <c r="F167" s="48">
        <v>-70</v>
      </c>
      <c r="G167" s="118">
        <f t="shared" si="56"/>
        <v>680</v>
      </c>
    </row>
    <row r="168" spans="1:7" x14ac:dyDescent="0.25">
      <c r="B168" s="11" t="s">
        <v>237</v>
      </c>
      <c r="C168" s="11" t="s">
        <v>102</v>
      </c>
      <c r="D168" s="34" t="s">
        <v>103</v>
      </c>
      <c r="E168" s="48">
        <v>0</v>
      </c>
      <c r="F168" s="48">
        <v>0</v>
      </c>
      <c r="G168" s="118">
        <f t="shared" si="56"/>
        <v>0</v>
      </c>
    </row>
    <row r="169" spans="1:7" x14ac:dyDescent="0.25">
      <c r="B169" s="11" t="s">
        <v>238</v>
      </c>
      <c r="C169" s="11" t="s">
        <v>102</v>
      </c>
      <c r="D169" s="34" t="s">
        <v>103</v>
      </c>
      <c r="E169" s="48">
        <v>0</v>
      </c>
      <c r="F169" s="48">
        <v>0</v>
      </c>
      <c r="G169" s="118">
        <f t="shared" si="56"/>
        <v>0</v>
      </c>
    </row>
    <row r="170" spans="1:7" x14ac:dyDescent="0.25">
      <c r="B170" s="11" t="s">
        <v>239</v>
      </c>
      <c r="C170" s="11" t="s">
        <v>105</v>
      </c>
      <c r="D170" s="34" t="s">
        <v>106</v>
      </c>
      <c r="E170" s="48">
        <v>0</v>
      </c>
      <c r="F170" s="48">
        <v>0</v>
      </c>
      <c r="G170" s="118">
        <f t="shared" si="56"/>
        <v>0</v>
      </c>
    </row>
    <row r="171" spans="1:7" x14ac:dyDescent="0.25">
      <c r="B171" s="11" t="s">
        <v>240</v>
      </c>
      <c r="C171" s="11" t="s">
        <v>105</v>
      </c>
      <c r="D171" s="34" t="s">
        <v>106</v>
      </c>
      <c r="E171" s="48">
        <v>0</v>
      </c>
      <c r="F171" s="48">
        <v>0</v>
      </c>
      <c r="G171" s="118">
        <f t="shared" si="56"/>
        <v>0</v>
      </c>
    </row>
    <row r="172" spans="1:7" x14ac:dyDescent="0.25">
      <c r="B172" s="11" t="s">
        <v>241</v>
      </c>
      <c r="C172" s="11" t="s">
        <v>105</v>
      </c>
      <c r="D172" s="34" t="s">
        <v>106</v>
      </c>
      <c r="E172" s="48">
        <v>0</v>
      </c>
      <c r="F172" s="48">
        <v>0</v>
      </c>
      <c r="G172" s="118">
        <f t="shared" si="56"/>
        <v>0</v>
      </c>
    </row>
    <row r="173" spans="1:7" x14ac:dyDescent="0.25">
      <c r="B173" s="11" t="s">
        <v>242</v>
      </c>
      <c r="C173" s="11" t="s">
        <v>105</v>
      </c>
      <c r="D173" s="34" t="s">
        <v>106</v>
      </c>
      <c r="E173" s="48">
        <v>0</v>
      </c>
      <c r="F173" s="48">
        <v>0</v>
      </c>
      <c r="G173" s="118">
        <f t="shared" si="56"/>
        <v>0</v>
      </c>
    </row>
    <row r="174" spans="1:7" x14ac:dyDescent="0.25">
      <c r="B174" s="11" t="s">
        <v>243</v>
      </c>
      <c r="C174" s="11" t="s">
        <v>108</v>
      </c>
      <c r="D174" s="34" t="s">
        <v>109</v>
      </c>
      <c r="E174" s="48">
        <v>0</v>
      </c>
      <c r="F174" s="48">
        <v>0</v>
      </c>
      <c r="G174" s="118">
        <f t="shared" si="56"/>
        <v>0</v>
      </c>
    </row>
    <row r="175" spans="1:7" ht="13.5" customHeight="1" x14ac:dyDescent="0.25">
      <c r="B175" s="19" t="s">
        <v>219</v>
      </c>
      <c r="C175" s="19" t="s">
        <v>244</v>
      </c>
      <c r="D175" s="20" t="s">
        <v>245</v>
      </c>
      <c r="E175" s="21">
        <f>E176+E179</f>
        <v>2941.63</v>
      </c>
      <c r="F175" s="21">
        <f t="shared" ref="F175:G175" si="57">F176+F179</f>
        <v>-154</v>
      </c>
      <c r="G175" s="138">
        <f t="shared" si="57"/>
        <v>2787.63</v>
      </c>
    </row>
    <row r="176" spans="1:7" x14ac:dyDescent="0.25">
      <c r="B176" s="9" t="s">
        <v>20</v>
      </c>
      <c r="C176" s="9" t="s">
        <v>21</v>
      </c>
      <c r="D176" s="38" t="s">
        <v>22</v>
      </c>
      <c r="E176" s="28">
        <f>E177</f>
        <v>0</v>
      </c>
      <c r="F176" s="28">
        <f t="shared" ref="F176:G176" si="58">F177</f>
        <v>130</v>
      </c>
      <c r="G176" s="139">
        <f t="shared" si="58"/>
        <v>130</v>
      </c>
    </row>
    <row r="177" spans="1:7" x14ac:dyDescent="0.25">
      <c r="B177" s="10" t="s">
        <v>20</v>
      </c>
      <c r="C177" s="10" t="s">
        <v>23</v>
      </c>
      <c r="D177" s="36" t="s">
        <v>357</v>
      </c>
      <c r="E177" s="26">
        <f t="shared" ref="E177:G177" si="59">E178</f>
        <v>0</v>
      </c>
      <c r="F177" s="47">
        <f t="shared" si="59"/>
        <v>130</v>
      </c>
      <c r="G177" s="134">
        <f t="shared" si="59"/>
        <v>130</v>
      </c>
    </row>
    <row r="178" spans="1:7" x14ac:dyDescent="0.25">
      <c r="B178" s="112" t="s">
        <v>358</v>
      </c>
      <c r="C178" s="112">
        <v>322</v>
      </c>
      <c r="D178" s="113" t="s">
        <v>359</v>
      </c>
      <c r="E178" s="114">
        <v>0</v>
      </c>
      <c r="F178" s="117">
        <v>130</v>
      </c>
      <c r="G178" s="118">
        <f t="shared" ref="G178" si="60">E178+F178</f>
        <v>130</v>
      </c>
    </row>
    <row r="179" spans="1:7" x14ac:dyDescent="0.25">
      <c r="B179" s="9" t="s">
        <v>20</v>
      </c>
      <c r="C179" s="9" t="s">
        <v>44</v>
      </c>
      <c r="D179" s="38" t="s">
        <v>45</v>
      </c>
      <c r="E179" s="28">
        <f>E180+E183</f>
        <v>2941.63</v>
      </c>
      <c r="F179" s="46">
        <f t="shared" ref="F179:G179" si="61">F180+F183</f>
        <v>-284</v>
      </c>
      <c r="G179" s="133">
        <f t="shared" si="61"/>
        <v>2657.63</v>
      </c>
    </row>
    <row r="180" spans="1:7" x14ac:dyDescent="0.25">
      <c r="B180" s="10" t="s">
        <v>20</v>
      </c>
      <c r="C180" s="10" t="s">
        <v>46</v>
      </c>
      <c r="D180" s="36" t="s">
        <v>47</v>
      </c>
      <c r="E180" s="26">
        <f t="shared" ref="E180:G181" si="62">E181</f>
        <v>289.63</v>
      </c>
      <c r="F180" s="47">
        <f t="shared" si="62"/>
        <v>0</v>
      </c>
      <c r="G180" s="134">
        <f t="shared" si="62"/>
        <v>289.63</v>
      </c>
    </row>
    <row r="181" spans="1:7" x14ac:dyDescent="0.25">
      <c r="B181" s="12" t="s">
        <v>20</v>
      </c>
      <c r="C181" s="12" t="s">
        <v>246</v>
      </c>
      <c r="D181" s="39" t="s">
        <v>247</v>
      </c>
      <c r="E181" s="29">
        <f t="shared" si="62"/>
        <v>289.63</v>
      </c>
      <c r="F181" s="49">
        <f t="shared" si="62"/>
        <v>0</v>
      </c>
      <c r="G181" s="135">
        <f t="shared" si="62"/>
        <v>289.63</v>
      </c>
    </row>
    <row r="182" spans="1:7" x14ac:dyDescent="0.25">
      <c r="A182" s="58"/>
      <c r="B182" s="13" t="s">
        <v>248</v>
      </c>
      <c r="C182" s="13" t="s">
        <v>102</v>
      </c>
      <c r="D182" s="37" t="s">
        <v>103</v>
      </c>
      <c r="E182" s="30">
        <v>289.63</v>
      </c>
      <c r="F182" s="50">
        <v>0</v>
      </c>
      <c r="G182" s="118">
        <f>E182+F182</f>
        <v>289.63</v>
      </c>
    </row>
    <row r="183" spans="1:7" ht="22.5" x14ac:dyDescent="0.25">
      <c r="B183" s="10" t="s">
        <v>20</v>
      </c>
      <c r="C183" s="10" t="s">
        <v>228</v>
      </c>
      <c r="D183" s="36" t="s">
        <v>229</v>
      </c>
      <c r="E183" s="26">
        <f>E184+E185</f>
        <v>2652</v>
      </c>
      <c r="F183" s="47">
        <f t="shared" ref="F183:G183" si="63">F184+F185</f>
        <v>-284</v>
      </c>
      <c r="G183" s="134">
        <f t="shared" si="63"/>
        <v>2368</v>
      </c>
    </row>
    <row r="184" spans="1:7" x14ac:dyDescent="0.25">
      <c r="A184" s="58"/>
      <c r="B184" s="11" t="s">
        <v>249</v>
      </c>
      <c r="C184" s="11" t="s">
        <v>102</v>
      </c>
      <c r="D184" s="34" t="s">
        <v>103</v>
      </c>
      <c r="E184" s="27">
        <v>2652</v>
      </c>
      <c r="F184" s="48">
        <v>-284</v>
      </c>
      <c r="G184" s="118">
        <f>E184+F184</f>
        <v>2368</v>
      </c>
    </row>
    <row r="185" spans="1:7" x14ac:dyDescent="0.25">
      <c r="A185" s="57"/>
      <c r="B185" s="11" t="s">
        <v>250</v>
      </c>
      <c r="C185" s="11" t="s">
        <v>102</v>
      </c>
      <c r="D185" s="34" t="s">
        <v>103</v>
      </c>
      <c r="E185" s="27">
        <v>0</v>
      </c>
      <c r="F185" s="48">
        <v>0</v>
      </c>
      <c r="G185" s="118">
        <f>E185+F185</f>
        <v>0</v>
      </c>
    </row>
    <row r="186" spans="1:7" ht="14.25" customHeight="1" x14ac:dyDescent="0.25">
      <c r="B186" s="19" t="s">
        <v>219</v>
      </c>
      <c r="C186" s="19" t="s">
        <v>251</v>
      </c>
      <c r="D186" s="20" t="s">
        <v>252</v>
      </c>
      <c r="E186" s="52">
        <f>E187+E192+E196</f>
        <v>1124</v>
      </c>
      <c r="F186" s="52">
        <f t="shared" ref="F186:G186" si="64">F187+F192+F196</f>
        <v>-128</v>
      </c>
      <c r="G186" s="132">
        <f t="shared" si="64"/>
        <v>996</v>
      </c>
    </row>
    <row r="187" spans="1:7" x14ac:dyDescent="0.25">
      <c r="B187" s="9" t="s">
        <v>20</v>
      </c>
      <c r="C187" s="9" t="s">
        <v>92</v>
      </c>
      <c r="D187" s="38" t="s">
        <v>93</v>
      </c>
      <c r="E187" s="46">
        <f t="shared" ref="E187:F188" si="65">E188</f>
        <v>995</v>
      </c>
      <c r="F187" s="46">
        <f t="shared" si="65"/>
        <v>-189</v>
      </c>
      <c r="G187" s="133">
        <f>G188</f>
        <v>806</v>
      </c>
    </row>
    <row r="188" spans="1:7" x14ac:dyDescent="0.25">
      <c r="B188" s="10" t="s">
        <v>20</v>
      </c>
      <c r="C188" s="10" t="s">
        <v>94</v>
      </c>
      <c r="D188" s="36" t="s">
        <v>95</v>
      </c>
      <c r="E188" s="47">
        <f t="shared" si="65"/>
        <v>995</v>
      </c>
      <c r="F188" s="47">
        <f t="shared" si="65"/>
        <v>-189</v>
      </c>
      <c r="G188" s="134">
        <f>G189</f>
        <v>806</v>
      </c>
    </row>
    <row r="189" spans="1:7" x14ac:dyDescent="0.25">
      <c r="B189" s="12" t="s">
        <v>20</v>
      </c>
      <c r="C189" s="12" t="s">
        <v>253</v>
      </c>
      <c r="D189" s="39" t="s">
        <v>254</v>
      </c>
      <c r="E189" s="49">
        <f>SUM(E190:E191)</f>
        <v>995</v>
      </c>
      <c r="F189" s="49">
        <f t="shared" ref="F189:G189" si="66">SUM(F190:F191)</f>
        <v>-189</v>
      </c>
      <c r="G189" s="135">
        <f t="shared" si="66"/>
        <v>806</v>
      </c>
    </row>
    <row r="190" spans="1:7" x14ac:dyDescent="0.25">
      <c r="A190" s="58"/>
      <c r="B190" s="13" t="s">
        <v>255</v>
      </c>
      <c r="C190" s="13" t="s">
        <v>102</v>
      </c>
      <c r="D190" s="37" t="s">
        <v>362</v>
      </c>
      <c r="E190" s="30">
        <v>995</v>
      </c>
      <c r="F190" s="50">
        <v>-507</v>
      </c>
      <c r="G190" s="118">
        <f>E190+F190</f>
        <v>488</v>
      </c>
    </row>
    <row r="191" spans="1:7" x14ac:dyDescent="0.25">
      <c r="A191" s="58"/>
      <c r="B191" s="13" t="s">
        <v>360</v>
      </c>
      <c r="C191" s="13">
        <v>322</v>
      </c>
      <c r="D191" s="37" t="s">
        <v>361</v>
      </c>
      <c r="E191" s="30">
        <v>0</v>
      </c>
      <c r="F191" s="50">
        <v>318</v>
      </c>
      <c r="G191" s="118">
        <f>E191+F191</f>
        <v>318</v>
      </c>
    </row>
    <row r="192" spans="1:7" x14ac:dyDescent="0.25">
      <c r="B192" s="9" t="s">
        <v>20</v>
      </c>
      <c r="C192" s="9" t="s">
        <v>44</v>
      </c>
      <c r="D192" s="38" t="s">
        <v>45</v>
      </c>
      <c r="E192" s="46">
        <f t="shared" ref="E192:F192" si="67">E193</f>
        <v>129</v>
      </c>
      <c r="F192" s="46">
        <f t="shared" si="67"/>
        <v>-30</v>
      </c>
      <c r="G192" s="133">
        <f>G193</f>
        <v>99</v>
      </c>
    </row>
    <row r="193" spans="1:7" x14ac:dyDescent="0.25">
      <c r="B193" s="10" t="s">
        <v>20</v>
      </c>
      <c r="C193" s="10" t="s">
        <v>46</v>
      </c>
      <c r="D193" s="36" t="s">
        <v>47</v>
      </c>
      <c r="E193" s="47">
        <f>E194+E195</f>
        <v>129</v>
      </c>
      <c r="F193" s="47">
        <f t="shared" ref="F193:G193" si="68">F194+F195</f>
        <v>-30</v>
      </c>
      <c r="G193" s="134">
        <f t="shared" si="68"/>
        <v>99</v>
      </c>
    </row>
    <row r="194" spans="1:7" x14ac:dyDescent="0.25">
      <c r="A194" s="58"/>
      <c r="B194" s="11" t="s">
        <v>256</v>
      </c>
      <c r="C194" s="11" t="s">
        <v>102</v>
      </c>
      <c r="D194" s="37" t="s">
        <v>362</v>
      </c>
      <c r="E194" s="27">
        <v>129</v>
      </c>
      <c r="F194" s="48">
        <v>-58</v>
      </c>
      <c r="G194" s="118">
        <f>E194+F194</f>
        <v>71</v>
      </c>
    </row>
    <row r="195" spans="1:7" x14ac:dyDescent="0.25">
      <c r="A195" s="58"/>
      <c r="B195" s="11" t="s">
        <v>363</v>
      </c>
      <c r="C195" s="11">
        <v>322</v>
      </c>
      <c r="D195" s="37" t="s">
        <v>361</v>
      </c>
      <c r="E195" s="27">
        <v>0</v>
      </c>
      <c r="F195" s="48">
        <v>28</v>
      </c>
      <c r="G195" s="118">
        <f>E195+F195</f>
        <v>28</v>
      </c>
    </row>
    <row r="196" spans="1:7" ht="22.5" x14ac:dyDescent="0.25">
      <c r="A196" s="58"/>
      <c r="B196" s="10" t="s">
        <v>20</v>
      </c>
      <c r="C196" s="10" t="s">
        <v>228</v>
      </c>
      <c r="D196" s="36" t="s">
        <v>229</v>
      </c>
      <c r="E196" s="26">
        <f>E197+E198</f>
        <v>0</v>
      </c>
      <c r="F196" s="47">
        <f t="shared" ref="F196:G196" si="69">F197+F198</f>
        <v>91</v>
      </c>
      <c r="G196" s="134">
        <f t="shared" si="69"/>
        <v>91</v>
      </c>
    </row>
    <row r="197" spans="1:7" x14ac:dyDescent="0.25">
      <c r="A197" s="58"/>
      <c r="B197" s="11" t="s">
        <v>364</v>
      </c>
      <c r="C197" s="11" t="s">
        <v>102</v>
      </c>
      <c r="D197" s="37" t="s">
        <v>362</v>
      </c>
      <c r="E197" s="27">
        <v>0</v>
      </c>
      <c r="F197" s="48">
        <v>55</v>
      </c>
      <c r="G197" s="118">
        <f>E197+F197</f>
        <v>55</v>
      </c>
    </row>
    <row r="198" spans="1:7" x14ac:dyDescent="0.25">
      <c r="A198" s="58"/>
      <c r="B198" s="11" t="s">
        <v>365</v>
      </c>
      <c r="C198" s="11" t="s">
        <v>102</v>
      </c>
      <c r="D198" s="37" t="s">
        <v>361</v>
      </c>
      <c r="E198" s="27">
        <v>0</v>
      </c>
      <c r="F198" s="48">
        <v>36</v>
      </c>
      <c r="G198" s="118">
        <f>E198+F198</f>
        <v>36</v>
      </c>
    </row>
    <row r="199" spans="1:7" ht="15.75" customHeight="1" x14ac:dyDescent="0.25">
      <c r="B199" s="19" t="s">
        <v>219</v>
      </c>
      <c r="C199" s="19" t="s">
        <v>257</v>
      </c>
      <c r="D199" s="20" t="s">
        <v>258</v>
      </c>
      <c r="E199" s="52">
        <f t="shared" ref="E199" si="70">E200+E206</f>
        <v>5860</v>
      </c>
      <c r="F199" s="52">
        <f>F200+F206</f>
        <v>3010</v>
      </c>
      <c r="G199" s="132">
        <f>G200+G206</f>
        <v>8870</v>
      </c>
    </row>
    <row r="200" spans="1:7" x14ac:dyDescent="0.25">
      <c r="B200" s="9" t="s">
        <v>20</v>
      </c>
      <c r="C200" s="9" t="s">
        <v>92</v>
      </c>
      <c r="D200" s="38" t="s">
        <v>93</v>
      </c>
      <c r="E200" s="46">
        <f t="shared" ref="E200:F200" si="71">E201</f>
        <v>1380</v>
      </c>
      <c r="F200" s="46">
        <f t="shared" si="71"/>
        <v>1570</v>
      </c>
      <c r="G200" s="133">
        <f>G201</f>
        <v>2950</v>
      </c>
    </row>
    <row r="201" spans="1:7" x14ac:dyDescent="0.25">
      <c r="B201" s="10" t="s">
        <v>20</v>
      </c>
      <c r="C201" s="10" t="s">
        <v>94</v>
      </c>
      <c r="D201" s="36" t="s">
        <v>95</v>
      </c>
      <c r="E201" s="47">
        <f t="shared" ref="E201:F201" si="72">SUM(E202:E205)</f>
        <v>1380</v>
      </c>
      <c r="F201" s="47">
        <f t="shared" si="72"/>
        <v>1570</v>
      </c>
      <c r="G201" s="134">
        <f>SUM(G202:G205)</f>
        <v>2950</v>
      </c>
    </row>
    <row r="202" spans="1:7" x14ac:dyDescent="0.25">
      <c r="A202" s="58"/>
      <c r="B202" s="11" t="s">
        <v>259</v>
      </c>
      <c r="C202" s="11" t="s">
        <v>146</v>
      </c>
      <c r="D202" s="34" t="s">
        <v>348</v>
      </c>
      <c r="E202" s="27">
        <v>500</v>
      </c>
      <c r="F202" s="48">
        <v>1340</v>
      </c>
      <c r="G202" s="118">
        <f>E202+F202</f>
        <v>1840</v>
      </c>
    </row>
    <row r="203" spans="1:7" x14ac:dyDescent="0.25">
      <c r="A203" s="58"/>
      <c r="B203" s="11" t="s">
        <v>261</v>
      </c>
      <c r="C203" s="11" t="s">
        <v>146</v>
      </c>
      <c r="D203" s="34" t="s">
        <v>224</v>
      </c>
      <c r="E203" s="27">
        <v>650</v>
      </c>
      <c r="F203" s="48">
        <v>0</v>
      </c>
      <c r="G203" s="118">
        <f>E203+F203</f>
        <v>650</v>
      </c>
    </row>
    <row r="204" spans="1:7" x14ac:dyDescent="0.25">
      <c r="A204" s="58"/>
      <c r="B204" s="11" t="s">
        <v>262</v>
      </c>
      <c r="C204" s="11" t="s">
        <v>151</v>
      </c>
      <c r="D204" s="34" t="s">
        <v>226</v>
      </c>
      <c r="E204" s="27">
        <v>150</v>
      </c>
      <c r="F204" s="48">
        <v>0</v>
      </c>
      <c r="G204" s="118">
        <f>E204+F204</f>
        <v>150</v>
      </c>
    </row>
    <row r="205" spans="1:7" x14ac:dyDescent="0.25">
      <c r="A205" s="58"/>
      <c r="B205" s="11" t="s">
        <v>263</v>
      </c>
      <c r="C205" s="11" t="s">
        <v>151</v>
      </c>
      <c r="D205" s="34" t="s">
        <v>264</v>
      </c>
      <c r="E205" s="27">
        <v>80</v>
      </c>
      <c r="F205" s="48">
        <v>230</v>
      </c>
      <c r="G205" s="118">
        <f>E205+F205</f>
        <v>310</v>
      </c>
    </row>
    <row r="206" spans="1:7" x14ac:dyDescent="0.25">
      <c r="B206" s="9" t="s">
        <v>20</v>
      </c>
      <c r="C206" s="9" t="s">
        <v>44</v>
      </c>
      <c r="D206" s="38" t="s">
        <v>45</v>
      </c>
      <c r="E206" s="46">
        <f t="shared" ref="E206:F206" si="73">E207</f>
        <v>4480</v>
      </c>
      <c r="F206" s="46">
        <f t="shared" si="73"/>
        <v>1440</v>
      </c>
      <c r="G206" s="133">
        <f>G207</f>
        <v>5920</v>
      </c>
    </row>
    <row r="207" spans="1:7" ht="16.5" customHeight="1" x14ac:dyDescent="0.25">
      <c r="B207" s="10" t="s">
        <v>20</v>
      </c>
      <c r="C207" s="10" t="s">
        <v>228</v>
      </c>
      <c r="D207" s="36" t="s">
        <v>229</v>
      </c>
      <c r="E207" s="47">
        <f t="shared" ref="E207:F207" si="74">SUM(E208:E212)</f>
        <v>4480</v>
      </c>
      <c r="F207" s="47">
        <f t="shared" si="74"/>
        <v>1440</v>
      </c>
      <c r="G207" s="134">
        <f>SUM(G208:G212)</f>
        <v>5920</v>
      </c>
    </row>
    <row r="208" spans="1:7" x14ac:dyDescent="0.25">
      <c r="A208" s="58"/>
      <c r="B208" s="11" t="s">
        <v>265</v>
      </c>
      <c r="C208" s="11" t="s">
        <v>146</v>
      </c>
      <c r="D208" s="34" t="s">
        <v>260</v>
      </c>
      <c r="E208" s="27">
        <v>2630</v>
      </c>
      <c r="F208" s="48">
        <v>730</v>
      </c>
      <c r="G208" s="118">
        <f>E208+F208</f>
        <v>3360</v>
      </c>
    </row>
    <row r="209" spans="1:7" x14ac:dyDescent="0.25">
      <c r="A209" s="58"/>
      <c r="B209" s="11" t="s">
        <v>266</v>
      </c>
      <c r="C209" s="11" t="s">
        <v>158</v>
      </c>
      <c r="D209" s="34" t="s">
        <v>159</v>
      </c>
      <c r="E209" s="27">
        <v>750</v>
      </c>
      <c r="F209" s="48">
        <v>450</v>
      </c>
      <c r="G209" s="118">
        <f>E209+F209</f>
        <v>1200</v>
      </c>
    </row>
    <row r="210" spans="1:7" x14ac:dyDescent="0.25">
      <c r="A210" s="58"/>
      <c r="B210" s="11" t="s">
        <v>267</v>
      </c>
      <c r="C210" s="11" t="s">
        <v>158</v>
      </c>
      <c r="D210" s="34" t="s">
        <v>159</v>
      </c>
      <c r="E210" s="27">
        <v>100</v>
      </c>
      <c r="F210" s="48">
        <v>0</v>
      </c>
      <c r="G210" s="118">
        <f>E210+F210</f>
        <v>100</v>
      </c>
    </row>
    <row r="211" spans="1:7" x14ac:dyDescent="0.25">
      <c r="A211" s="58"/>
      <c r="B211" s="11" t="s">
        <v>268</v>
      </c>
      <c r="C211" s="11" t="s">
        <v>151</v>
      </c>
      <c r="D211" s="34" t="s">
        <v>264</v>
      </c>
      <c r="E211" s="27">
        <v>450</v>
      </c>
      <c r="F211" s="48">
        <v>110</v>
      </c>
      <c r="G211" s="118">
        <f>E211+F211</f>
        <v>560</v>
      </c>
    </row>
    <row r="212" spans="1:7" x14ac:dyDescent="0.25">
      <c r="A212" s="58"/>
      <c r="B212" s="11" t="s">
        <v>269</v>
      </c>
      <c r="C212" s="11" t="s">
        <v>99</v>
      </c>
      <c r="D212" s="34" t="s">
        <v>270</v>
      </c>
      <c r="E212" s="27">
        <v>550</v>
      </c>
      <c r="F212" s="48">
        <v>150</v>
      </c>
      <c r="G212" s="118">
        <f>E212+F212</f>
        <v>700</v>
      </c>
    </row>
    <row r="213" spans="1:7" ht="13.5" customHeight="1" x14ac:dyDescent="0.25">
      <c r="B213" s="19" t="s">
        <v>219</v>
      </c>
      <c r="C213" s="19" t="s">
        <v>271</v>
      </c>
      <c r="D213" s="20" t="s">
        <v>272</v>
      </c>
      <c r="E213" s="52">
        <f t="shared" ref="E213:F215" si="75">E214</f>
        <v>6250</v>
      </c>
      <c r="F213" s="52">
        <f t="shared" si="75"/>
        <v>0</v>
      </c>
      <c r="G213" s="132">
        <f>G214</f>
        <v>6250</v>
      </c>
    </row>
    <row r="214" spans="1:7" x14ac:dyDescent="0.25">
      <c r="B214" s="9" t="s">
        <v>20</v>
      </c>
      <c r="C214" s="9" t="s">
        <v>44</v>
      </c>
      <c r="D214" s="38" t="s">
        <v>45</v>
      </c>
      <c r="E214" s="46">
        <f t="shared" si="75"/>
        <v>6250</v>
      </c>
      <c r="F214" s="46">
        <f t="shared" si="75"/>
        <v>0</v>
      </c>
      <c r="G214" s="133">
        <f>G215</f>
        <v>6250</v>
      </c>
    </row>
    <row r="215" spans="1:7" ht="22.5" x14ac:dyDescent="0.25">
      <c r="B215" s="10" t="s">
        <v>20</v>
      </c>
      <c r="C215" s="10" t="s">
        <v>228</v>
      </c>
      <c r="D215" s="36" t="s">
        <v>229</v>
      </c>
      <c r="E215" s="47">
        <f t="shared" si="75"/>
        <v>6250</v>
      </c>
      <c r="F215" s="47">
        <f t="shared" si="75"/>
        <v>0</v>
      </c>
      <c r="G215" s="134">
        <f>G216</f>
        <v>6250</v>
      </c>
    </row>
    <row r="216" spans="1:7" x14ac:dyDescent="0.25">
      <c r="A216" s="58"/>
      <c r="B216" s="11" t="s">
        <v>273</v>
      </c>
      <c r="C216" s="11" t="s">
        <v>102</v>
      </c>
      <c r="D216" s="34" t="s">
        <v>103</v>
      </c>
      <c r="E216" s="27">
        <v>6250</v>
      </c>
      <c r="F216" s="48">
        <v>0</v>
      </c>
      <c r="G216" s="118">
        <f>E216+F216</f>
        <v>6250</v>
      </c>
    </row>
    <row r="217" spans="1:7" x14ac:dyDescent="0.25">
      <c r="B217" s="16" t="s">
        <v>86</v>
      </c>
      <c r="C217" s="16" t="s">
        <v>274</v>
      </c>
      <c r="D217" s="17" t="s">
        <v>275</v>
      </c>
      <c r="E217" s="51">
        <f t="shared" ref="E217:G217" si="76">E218</f>
        <v>17660</v>
      </c>
      <c r="F217" s="51">
        <f t="shared" si="76"/>
        <v>-3160</v>
      </c>
      <c r="G217" s="140">
        <f t="shared" si="76"/>
        <v>14500</v>
      </c>
    </row>
    <row r="218" spans="1:7" x14ac:dyDescent="0.25">
      <c r="B218" s="19" t="s">
        <v>89</v>
      </c>
      <c r="C218" s="19" t="s">
        <v>276</v>
      </c>
      <c r="D218" s="20" t="s">
        <v>277</v>
      </c>
      <c r="E218" s="52">
        <f>E219+E226+E231+E239</f>
        <v>17660</v>
      </c>
      <c r="F218" s="52">
        <f>F219+F226+F231+F239</f>
        <v>-3160</v>
      </c>
      <c r="G218" s="132">
        <f t="shared" ref="G218" si="77">G219+G226+G231+G239</f>
        <v>14500</v>
      </c>
    </row>
    <row r="219" spans="1:7" x14ac:dyDescent="0.25">
      <c r="B219" s="9" t="s">
        <v>20</v>
      </c>
      <c r="C219" s="9" t="s">
        <v>92</v>
      </c>
      <c r="D219" s="38" t="s">
        <v>93</v>
      </c>
      <c r="E219" s="46">
        <f>E220+E223</f>
        <v>3517</v>
      </c>
      <c r="F219" s="46">
        <f t="shared" ref="F219:G219" si="78">F220+F223</f>
        <v>2640</v>
      </c>
      <c r="G219" s="133">
        <f t="shared" si="78"/>
        <v>6157</v>
      </c>
    </row>
    <row r="220" spans="1:7" x14ac:dyDescent="0.25">
      <c r="B220" s="10" t="s">
        <v>20</v>
      </c>
      <c r="C220" s="10" t="s">
        <v>94</v>
      </c>
      <c r="D220" s="36" t="s">
        <v>95</v>
      </c>
      <c r="E220" s="26">
        <f>E221</f>
        <v>0</v>
      </c>
      <c r="F220" s="26">
        <f t="shared" ref="F220:G220" si="79">F221</f>
        <v>2640</v>
      </c>
      <c r="G220" s="136">
        <f t="shared" si="79"/>
        <v>2640</v>
      </c>
    </row>
    <row r="221" spans="1:7" x14ac:dyDescent="0.25">
      <c r="B221" s="12" t="s">
        <v>20</v>
      </c>
      <c r="C221" s="116" t="s">
        <v>366</v>
      </c>
      <c r="D221" s="39" t="s">
        <v>97</v>
      </c>
      <c r="E221" s="29">
        <f>E222</f>
        <v>0</v>
      </c>
      <c r="F221" s="29">
        <f t="shared" ref="F221:G221" si="80">F222</f>
        <v>2640</v>
      </c>
      <c r="G221" s="141">
        <f t="shared" si="80"/>
        <v>2640</v>
      </c>
    </row>
    <row r="222" spans="1:7" x14ac:dyDescent="0.25">
      <c r="B222" s="112" t="s">
        <v>367</v>
      </c>
      <c r="C222" s="112">
        <v>422</v>
      </c>
      <c r="D222" s="113" t="s">
        <v>175</v>
      </c>
      <c r="E222" s="117">
        <v>0</v>
      </c>
      <c r="F222" s="117">
        <v>2640</v>
      </c>
      <c r="G222" s="118">
        <f>E222+F222</f>
        <v>2640</v>
      </c>
    </row>
    <row r="223" spans="1:7" x14ac:dyDescent="0.25">
      <c r="B223" s="10" t="s">
        <v>20</v>
      </c>
      <c r="C223" s="10" t="s">
        <v>110</v>
      </c>
      <c r="D223" s="36" t="s">
        <v>111</v>
      </c>
      <c r="E223" s="47">
        <f>E224+E225</f>
        <v>3517</v>
      </c>
      <c r="F223" s="47">
        <f t="shared" ref="F223:G223" si="81">F224+F225</f>
        <v>0</v>
      </c>
      <c r="G223" s="134">
        <f t="shared" si="81"/>
        <v>3517</v>
      </c>
    </row>
    <row r="224" spans="1:7" x14ac:dyDescent="0.25">
      <c r="A224" s="58"/>
      <c r="B224" s="11" t="s">
        <v>278</v>
      </c>
      <c r="C224" s="11" t="s">
        <v>174</v>
      </c>
      <c r="D224" s="34" t="s">
        <v>332</v>
      </c>
      <c r="E224" s="27">
        <v>3517</v>
      </c>
      <c r="F224" s="48">
        <v>0</v>
      </c>
      <c r="G224" s="118">
        <f>E224+F224</f>
        <v>3517</v>
      </c>
    </row>
    <row r="225" spans="1:7" x14ac:dyDescent="0.25">
      <c r="A225" s="58"/>
      <c r="B225" s="11"/>
      <c r="C225" s="11">
        <v>422</v>
      </c>
      <c r="D225" s="34" t="s">
        <v>333</v>
      </c>
      <c r="E225" s="27">
        <v>0</v>
      </c>
      <c r="F225" s="48">
        <v>0</v>
      </c>
      <c r="G225" s="118">
        <f>E225+F225</f>
        <v>0</v>
      </c>
    </row>
    <row r="226" spans="1:7" x14ac:dyDescent="0.25">
      <c r="B226" s="9" t="s">
        <v>20</v>
      </c>
      <c r="C226" s="9" t="s">
        <v>21</v>
      </c>
      <c r="D226" s="38" t="s">
        <v>22</v>
      </c>
      <c r="E226" s="46">
        <f t="shared" ref="E226:F226" si="82">E227</f>
        <v>4853</v>
      </c>
      <c r="F226" s="46">
        <f t="shared" si="82"/>
        <v>-300</v>
      </c>
      <c r="G226" s="133">
        <f>G227</f>
        <v>4553</v>
      </c>
    </row>
    <row r="227" spans="1:7" x14ac:dyDescent="0.25">
      <c r="B227" s="10" t="s">
        <v>20</v>
      </c>
      <c r="C227" s="10" t="s">
        <v>23</v>
      </c>
      <c r="D227" s="36" t="s">
        <v>24</v>
      </c>
      <c r="E227" s="47">
        <f t="shared" ref="E227:F227" si="83">SUM(E228:E230)</f>
        <v>4853</v>
      </c>
      <c r="F227" s="47">
        <f t="shared" si="83"/>
        <v>-300</v>
      </c>
      <c r="G227" s="134">
        <f>SUM(G228:G230)</f>
        <v>4553</v>
      </c>
    </row>
    <row r="228" spans="1:7" x14ac:dyDescent="0.25">
      <c r="A228" s="58"/>
      <c r="B228" s="11" t="s">
        <v>279</v>
      </c>
      <c r="C228" s="11" t="s">
        <v>174</v>
      </c>
      <c r="D228" s="34" t="s">
        <v>308</v>
      </c>
      <c r="E228" s="27">
        <v>3393</v>
      </c>
      <c r="F228" s="48">
        <v>0</v>
      </c>
      <c r="G228" s="118">
        <f>E228+F228</f>
        <v>3393</v>
      </c>
    </row>
    <row r="229" spans="1:7" ht="12.75" customHeight="1" x14ac:dyDescent="0.25">
      <c r="A229" s="58"/>
      <c r="B229" s="11" t="s">
        <v>280</v>
      </c>
      <c r="C229" s="11" t="s">
        <v>174</v>
      </c>
      <c r="D229" s="34" t="s">
        <v>175</v>
      </c>
      <c r="E229" s="27">
        <v>1327</v>
      </c>
      <c r="F229" s="48">
        <v>-300</v>
      </c>
      <c r="G229" s="118">
        <f>E229+F229</f>
        <v>1027</v>
      </c>
    </row>
    <row r="230" spans="1:7" x14ac:dyDescent="0.25">
      <c r="A230" s="58"/>
      <c r="B230" s="11" t="s">
        <v>281</v>
      </c>
      <c r="C230" s="11" t="s">
        <v>282</v>
      </c>
      <c r="D230" s="34" t="s">
        <v>283</v>
      </c>
      <c r="E230" s="27">
        <v>133</v>
      </c>
      <c r="F230" s="48">
        <v>0</v>
      </c>
      <c r="G230" s="118">
        <f>E230+F230</f>
        <v>133</v>
      </c>
    </row>
    <row r="231" spans="1:7" x14ac:dyDescent="0.25">
      <c r="B231" s="9" t="s">
        <v>20</v>
      </c>
      <c r="C231" s="9" t="s">
        <v>44</v>
      </c>
      <c r="D231" s="38" t="s">
        <v>45</v>
      </c>
      <c r="E231" s="28">
        <f>E232</f>
        <v>8759</v>
      </c>
      <c r="F231" s="28">
        <f t="shared" ref="F231:G232" si="84">F232</f>
        <v>-5500</v>
      </c>
      <c r="G231" s="139">
        <f t="shared" si="84"/>
        <v>3259</v>
      </c>
    </row>
    <row r="232" spans="1:7" x14ac:dyDescent="0.25">
      <c r="B232" s="10" t="s">
        <v>20</v>
      </c>
      <c r="C232" s="10" t="s">
        <v>46</v>
      </c>
      <c r="D232" s="36" t="s">
        <v>47</v>
      </c>
      <c r="E232" s="26">
        <f>E233</f>
        <v>8759</v>
      </c>
      <c r="F232" s="26">
        <f t="shared" si="84"/>
        <v>-5500</v>
      </c>
      <c r="G232" s="136">
        <f t="shared" si="84"/>
        <v>3259</v>
      </c>
    </row>
    <row r="233" spans="1:7" x14ac:dyDescent="0.25">
      <c r="B233" s="12" t="s">
        <v>20</v>
      </c>
      <c r="C233" s="12" t="s">
        <v>48</v>
      </c>
      <c r="D233" s="39" t="s">
        <v>49</v>
      </c>
      <c r="E233" s="29">
        <f>E234+E235</f>
        <v>8759</v>
      </c>
      <c r="F233" s="29">
        <f t="shared" ref="F233:G233" si="85">F234+F235</f>
        <v>-5500</v>
      </c>
      <c r="G233" s="141">
        <f t="shared" si="85"/>
        <v>3259</v>
      </c>
    </row>
    <row r="234" spans="1:7" x14ac:dyDescent="0.25">
      <c r="A234" s="58"/>
      <c r="B234" s="13" t="s">
        <v>284</v>
      </c>
      <c r="C234" s="13" t="s">
        <v>174</v>
      </c>
      <c r="D234" s="37" t="s">
        <v>175</v>
      </c>
      <c r="E234" s="30">
        <v>265</v>
      </c>
      <c r="F234" s="50">
        <v>0</v>
      </c>
      <c r="G234" s="118">
        <f>E234+F234</f>
        <v>265</v>
      </c>
    </row>
    <row r="235" spans="1:7" ht="12.75" customHeight="1" x14ac:dyDescent="0.25">
      <c r="A235" s="58"/>
      <c r="B235" s="13" t="s">
        <v>285</v>
      </c>
      <c r="C235" s="13" t="s">
        <v>282</v>
      </c>
      <c r="D235" s="37" t="s">
        <v>286</v>
      </c>
      <c r="E235" s="30">
        <v>8494</v>
      </c>
      <c r="F235" s="50">
        <v>-5500</v>
      </c>
      <c r="G235" s="118">
        <f>E235+F235</f>
        <v>2994</v>
      </c>
    </row>
    <row r="236" spans="1:7" x14ac:dyDescent="0.25">
      <c r="B236" s="9" t="s">
        <v>20</v>
      </c>
      <c r="C236" s="9" t="s">
        <v>63</v>
      </c>
      <c r="D236" s="38" t="s">
        <v>64</v>
      </c>
      <c r="E236" s="28">
        <v>531</v>
      </c>
      <c r="F236" s="46">
        <v>0</v>
      </c>
      <c r="G236" s="133">
        <v>531</v>
      </c>
    </row>
    <row r="237" spans="1:7" x14ac:dyDescent="0.25">
      <c r="B237" s="10" t="s">
        <v>20</v>
      </c>
      <c r="C237" s="10" t="s">
        <v>65</v>
      </c>
      <c r="D237" s="36" t="s">
        <v>66</v>
      </c>
      <c r="E237" s="26">
        <v>531</v>
      </c>
      <c r="F237" s="47">
        <v>0</v>
      </c>
      <c r="G237" s="134">
        <v>531</v>
      </c>
    </row>
    <row r="238" spans="1:7" x14ac:dyDescent="0.25">
      <c r="B238" s="12" t="s">
        <v>20</v>
      </c>
      <c r="C238" s="12" t="s">
        <v>67</v>
      </c>
      <c r="D238" s="39" t="s">
        <v>68</v>
      </c>
      <c r="E238" s="29">
        <v>531</v>
      </c>
      <c r="F238" s="49">
        <v>0</v>
      </c>
      <c r="G238" s="135">
        <v>531</v>
      </c>
    </row>
    <row r="239" spans="1:7" x14ac:dyDescent="0.25">
      <c r="A239" s="58"/>
      <c r="B239" s="13" t="s">
        <v>287</v>
      </c>
      <c r="C239" s="13" t="s">
        <v>174</v>
      </c>
      <c r="D239" s="37" t="s">
        <v>175</v>
      </c>
      <c r="E239" s="30">
        <v>531</v>
      </c>
      <c r="F239" s="50">
        <v>0</v>
      </c>
      <c r="G239" s="118">
        <f>E239+F239</f>
        <v>531</v>
      </c>
    </row>
    <row r="240" spans="1:7" x14ac:dyDescent="0.25">
      <c r="B240" s="16" t="s">
        <v>86</v>
      </c>
      <c r="C240" s="16" t="s">
        <v>288</v>
      </c>
      <c r="D240" s="17" t="s">
        <v>289</v>
      </c>
      <c r="E240" s="18">
        <f>E241</f>
        <v>7350</v>
      </c>
      <c r="F240" s="51">
        <f t="shared" ref="F240:G241" si="86">F241</f>
        <v>6000</v>
      </c>
      <c r="G240" s="140">
        <f t="shared" si="86"/>
        <v>13350</v>
      </c>
    </row>
    <row r="241" spans="1:7" x14ac:dyDescent="0.25">
      <c r="B241" s="19" t="s">
        <v>89</v>
      </c>
      <c r="C241" s="19" t="s">
        <v>290</v>
      </c>
      <c r="D241" s="20" t="s">
        <v>289</v>
      </c>
      <c r="E241" s="21">
        <f>E242</f>
        <v>7350</v>
      </c>
      <c r="F241" s="52">
        <f t="shared" si="86"/>
        <v>6000</v>
      </c>
      <c r="G241" s="132">
        <f t="shared" si="86"/>
        <v>13350</v>
      </c>
    </row>
    <row r="242" spans="1:7" x14ac:dyDescent="0.25">
      <c r="B242" s="9" t="s">
        <v>20</v>
      </c>
      <c r="C242" s="9" t="s">
        <v>92</v>
      </c>
      <c r="D242" s="38" t="s">
        <v>93</v>
      </c>
      <c r="E242" s="46">
        <f t="shared" ref="E242:F242" si="87">E243+E248</f>
        <v>7350</v>
      </c>
      <c r="F242" s="46">
        <f t="shared" si="87"/>
        <v>6000</v>
      </c>
      <c r="G242" s="133">
        <f>G243+G248</f>
        <v>13350</v>
      </c>
    </row>
    <row r="243" spans="1:7" x14ac:dyDescent="0.25">
      <c r="B243" s="10" t="s">
        <v>20</v>
      </c>
      <c r="C243" s="10" t="s">
        <v>110</v>
      </c>
      <c r="D243" s="36" t="s">
        <v>111</v>
      </c>
      <c r="E243" s="47">
        <f>SUM(E244:E247)</f>
        <v>2000</v>
      </c>
      <c r="F243" s="47">
        <f t="shared" ref="F243:G243" si="88">SUM(F244:F247)</f>
        <v>6000</v>
      </c>
      <c r="G243" s="134">
        <f t="shared" si="88"/>
        <v>8000</v>
      </c>
    </row>
    <row r="244" spans="1:7" ht="12.75" customHeight="1" x14ac:dyDescent="0.25">
      <c r="A244" s="57"/>
      <c r="B244" s="11" t="s">
        <v>291</v>
      </c>
      <c r="C244" s="11" t="s">
        <v>102</v>
      </c>
      <c r="D244" s="34" t="s">
        <v>292</v>
      </c>
      <c r="E244" s="27">
        <v>0</v>
      </c>
      <c r="F244" s="48">
        <v>0</v>
      </c>
      <c r="G244" s="118">
        <f>E244+F244</f>
        <v>0</v>
      </c>
    </row>
    <row r="245" spans="1:7" ht="11.25" customHeight="1" x14ac:dyDescent="0.25">
      <c r="A245" s="58"/>
      <c r="B245" s="11" t="s">
        <v>293</v>
      </c>
      <c r="C245" s="11" t="s">
        <v>105</v>
      </c>
      <c r="D245" s="34" t="s">
        <v>292</v>
      </c>
      <c r="E245" s="27">
        <v>1708</v>
      </c>
      <c r="F245" s="48">
        <v>0</v>
      </c>
      <c r="G245" s="118">
        <f>E245+F245</f>
        <v>1708</v>
      </c>
    </row>
    <row r="246" spans="1:7" ht="13.5" customHeight="1" x14ac:dyDescent="0.25">
      <c r="A246" s="58"/>
      <c r="B246" s="11" t="s">
        <v>294</v>
      </c>
      <c r="C246" s="11" t="s">
        <v>105</v>
      </c>
      <c r="D246" s="34" t="s">
        <v>295</v>
      </c>
      <c r="E246" s="27">
        <v>292</v>
      </c>
      <c r="F246" s="48">
        <v>0</v>
      </c>
      <c r="G246" s="118">
        <f>E246+F246</f>
        <v>292</v>
      </c>
    </row>
    <row r="247" spans="1:7" ht="11.25" customHeight="1" x14ac:dyDescent="0.25">
      <c r="A247" s="58"/>
      <c r="B247" s="11" t="s">
        <v>368</v>
      </c>
      <c r="C247" s="11">
        <v>323</v>
      </c>
      <c r="D247" s="34" t="s">
        <v>297</v>
      </c>
      <c r="E247" s="27">
        <v>0</v>
      </c>
      <c r="F247" s="48">
        <v>6000</v>
      </c>
      <c r="G247" s="118">
        <f>E247+F247</f>
        <v>6000</v>
      </c>
    </row>
    <row r="248" spans="1:7" x14ac:dyDescent="0.25">
      <c r="B248" s="10" t="s">
        <v>20</v>
      </c>
      <c r="C248" s="10" t="s">
        <v>315</v>
      </c>
      <c r="D248" s="36" t="s">
        <v>314</v>
      </c>
      <c r="E248" s="47">
        <f>E249</f>
        <v>5350</v>
      </c>
      <c r="F248" s="47">
        <f t="shared" ref="F248:G248" si="89">F249</f>
        <v>0</v>
      </c>
      <c r="G248" s="134">
        <f t="shared" si="89"/>
        <v>5350</v>
      </c>
    </row>
    <row r="249" spans="1:7" x14ac:dyDescent="0.25">
      <c r="A249" s="58"/>
      <c r="B249" s="13" t="s">
        <v>296</v>
      </c>
      <c r="C249" s="13" t="s">
        <v>105</v>
      </c>
      <c r="D249" s="37" t="s">
        <v>297</v>
      </c>
      <c r="E249" s="30">
        <v>5350</v>
      </c>
      <c r="F249" s="50">
        <v>0</v>
      </c>
      <c r="G249" s="118">
        <f>E249+F249</f>
        <v>5350</v>
      </c>
    </row>
    <row r="250" spans="1:7" x14ac:dyDescent="0.25">
      <c r="A250" s="58"/>
      <c r="B250" s="13"/>
      <c r="C250" s="13"/>
      <c r="D250" s="37"/>
      <c r="E250" s="30"/>
      <c r="F250" s="50"/>
      <c r="G250" s="118"/>
    </row>
    <row r="251" spans="1:7" x14ac:dyDescent="0.25">
      <c r="A251" s="58"/>
      <c r="B251" s="13"/>
      <c r="C251" s="13"/>
      <c r="D251" s="155" t="s">
        <v>349</v>
      </c>
      <c r="E251" s="90">
        <v>1404603.63</v>
      </c>
      <c r="F251" s="86">
        <v>12068.06</v>
      </c>
      <c r="G251" s="89">
        <f>E251+F251</f>
        <v>1416671.69</v>
      </c>
    </row>
    <row r="252" spans="1:7" x14ac:dyDescent="0.25">
      <c r="A252" s="58"/>
      <c r="B252" s="11" t="s">
        <v>129</v>
      </c>
      <c r="C252" s="11" t="s">
        <v>105</v>
      </c>
      <c r="D252" s="155" t="s">
        <v>130</v>
      </c>
      <c r="E252" s="91">
        <v>39817</v>
      </c>
      <c r="F252" s="122">
        <v>-3817</v>
      </c>
      <c r="G252" s="89">
        <f>E252+F252</f>
        <v>36000</v>
      </c>
    </row>
    <row r="253" spans="1:7" x14ac:dyDescent="0.25">
      <c r="D253" s="156" t="s">
        <v>339</v>
      </c>
      <c r="E253" s="88">
        <f>SUM(E251:E252)</f>
        <v>1444420.63</v>
      </c>
      <c r="F253" s="88">
        <f>SUM(F251:F252)</f>
        <v>8251.06</v>
      </c>
      <c r="G253" s="142">
        <f t="shared" ref="G253" si="90">SUM(G251:G252)</f>
        <v>1452671.69</v>
      </c>
    </row>
  </sheetData>
  <pageMargins left="0.19685039370078741" right="0.19685039370078741" top="0.19685039370078741" bottom="0.39370078740157483" header="0.39370078740157483" footer="0.39370078740157483"/>
  <pageSetup paperSize="9" scale="82" fitToHeight="0" orientation="portrait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61b630-1d91-40ab-8e9b-8e9455b049fe">
      <Terms xmlns="http://schemas.microsoft.com/office/infopath/2007/PartnerControls"/>
    </lcf76f155ced4ddcb4097134ff3c332f>
    <TaxCatchAll xmlns="8f68a5de-f7da-44ea-a0a6-768bc904f3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B4E64C075144A97774078E840ADA8" ma:contentTypeVersion="16" ma:contentTypeDescription="Create a new document." ma:contentTypeScope="" ma:versionID="b9e0eb4dba6ba57c69859c718a2c0fe1">
  <xsd:schema xmlns:xsd="http://www.w3.org/2001/XMLSchema" xmlns:xs="http://www.w3.org/2001/XMLSchema" xmlns:p="http://schemas.microsoft.com/office/2006/metadata/properties" xmlns:ns2="6d61b630-1d91-40ab-8e9b-8e9455b049fe" xmlns:ns3="8f68a5de-f7da-44ea-a0a6-768bc904f3ae" targetNamespace="http://schemas.microsoft.com/office/2006/metadata/properties" ma:root="true" ma:fieldsID="b842687a9f330d074714c3e2cf99a52a" ns2:_="" ns3:_="">
    <xsd:import namespace="6d61b630-1d91-40ab-8e9b-8e9455b049fe"/>
    <xsd:import namespace="8f68a5de-f7da-44ea-a0a6-768bc904f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1b630-1d91-40ab-8e9b-8e9455b04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74b04e-36ac-4328-96f0-c50880d969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8a5de-f7da-44ea-a0a6-768bc904f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251bc6-9626-49bd-b247-48a84ca0b005}" ma:internalName="TaxCatchAll" ma:showField="CatchAllData" ma:web="8f68a5de-f7da-44ea-a0a6-768bc904f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A5FD5-9E23-400D-960A-43E5F03A013A}">
  <ds:schemaRefs>
    <ds:schemaRef ds:uri="http://schemas.microsoft.com/office/2006/metadata/properties"/>
    <ds:schemaRef ds:uri="6d61b630-1d91-40ab-8e9b-8e9455b049fe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8f68a5de-f7da-44ea-a0a6-768bc904f3a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21708A9-61E6-4AD9-A22A-F91D7036D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1b630-1d91-40ab-8e9b-8e9455b049fe"/>
    <ds:schemaRef ds:uri="8f68a5de-f7da-44ea-a0a6-768bc904f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90B5FE-4591-41DA-9349-46A075EF0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Višnja</cp:lastModifiedBy>
  <cp:lastPrinted>2023-12-15T13:06:33Z</cp:lastPrinted>
  <dcterms:created xsi:type="dcterms:W3CDTF">2023-04-20T08:20:33Z</dcterms:created>
  <dcterms:modified xsi:type="dcterms:W3CDTF">2023-12-18T11:17:01Z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0x01010056BB4E64C075144A97774078E840ADA8</vt:lpwstr>
  </property>
</Properties>
</file>