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375"/>
  </bookViews>
  <sheets>
    <sheet name="Izvršenje 2022." sheetId="2" r:id="rId1"/>
  </sheets>
  <calcPr calcId="162913"/>
</workbook>
</file>

<file path=xl/calcChain.xml><?xml version="1.0" encoding="utf-8"?>
<calcChain xmlns="http://schemas.openxmlformats.org/spreadsheetml/2006/main">
  <c r="G222" i="2" l="1"/>
  <c r="G221" i="2"/>
  <c r="F192" i="2"/>
  <c r="G194" i="2"/>
  <c r="F223" i="2" l="1"/>
  <c r="F12" i="2"/>
  <c r="F38" i="2"/>
  <c r="F37" i="2" s="1"/>
  <c r="F40" i="2"/>
  <c r="F43" i="2"/>
  <c r="F46" i="2"/>
  <c r="F49" i="2"/>
  <c r="F52" i="2"/>
  <c r="F51" i="2" s="1"/>
  <c r="F54" i="2"/>
  <c r="F59" i="2"/>
  <c r="F58" i="2" s="1"/>
  <c r="F57" i="2" s="1"/>
  <c r="F56" i="2" s="1"/>
  <c r="F62" i="2"/>
  <c r="F68" i="2"/>
  <c r="F67" i="2" s="1"/>
  <c r="F66" i="2" s="1"/>
  <c r="F65" i="2" s="1"/>
  <c r="F70" i="2"/>
  <c r="F72" i="2"/>
  <c r="F75" i="2"/>
  <c r="F91" i="2"/>
  <c r="F90" i="2" s="1"/>
  <c r="F89" i="2" s="1"/>
  <c r="F92" i="2"/>
  <c r="F94" i="2"/>
  <c r="F96" i="2"/>
  <c r="F98" i="2"/>
  <c r="F176" i="2"/>
  <c r="F175" i="2" s="1"/>
  <c r="F155" i="2"/>
  <c r="F156" i="2"/>
  <c r="F148" i="2"/>
  <c r="F147" i="2" s="1"/>
  <c r="F151" i="2"/>
  <c r="F103" i="2"/>
  <c r="F102" i="2" s="1"/>
  <c r="F105" i="2"/>
  <c r="F107" i="2"/>
  <c r="F109" i="2"/>
  <c r="F111" i="2"/>
  <c r="F114" i="2"/>
  <c r="F116" i="2"/>
  <c r="F118" i="2"/>
  <c r="F121" i="2"/>
  <c r="F123" i="2"/>
  <c r="F125" i="2"/>
  <c r="F81" i="2"/>
  <c r="F83" i="2"/>
  <c r="F80" i="2" s="1"/>
  <c r="F79" i="2" s="1"/>
  <c r="F78" i="2" s="1"/>
  <c r="F85" i="2"/>
  <c r="F87" i="2"/>
  <c r="F134" i="2"/>
  <c r="F132" i="2"/>
  <c r="F130" i="2"/>
  <c r="F128" i="2"/>
  <c r="F127" i="2" s="1"/>
  <c r="F178" i="2"/>
  <c r="F180" i="2"/>
  <c r="F181" i="2"/>
  <c r="F184" i="2"/>
  <c r="F187" i="2"/>
  <c r="F186" i="2" s="1"/>
  <c r="F189" i="2"/>
  <c r="F191" i="2"/>
  <c r="G93" i="2"/>
  <c r="F174" i="2" l="1"/>
  <c r="F173" i="2" s="1"/>
  <c r="F172" i="2" s="1"/>
  <c r="F113" i="2"/>
  <c r="F101" i="2" s="1"/>
  <c r="F100" i="2" s="1"/>
  <c r="F217" i="2"/>
  <c r="F216" i="2"/>
  <c r="F212" i="2"/>
  <c r="F211" i="2" s="1"/>
  <c r="F207" i="2"/>
  <c r="F205" i="2"/>
  <c r="F203" i="2"/>
  <c r="F201" i="2"/>
  <c r="F170" i="2"/>
  <c r="F169" i="2" s="1"/>
  <c r="F166" i="2"/>
  <c r="F167" i="2"/>
  <c r="F159" i="2"/>
  <c r="F158" i="2" s="1"/>
  <c r="F161" i="2"/>
  <c r="F162" i="2"/>
  <c r="F139" i="2"/>
  <c r="F138" i="2" s="1"/>
  <c r="F141" i="2"/>
  <c r="F143" i="2"/>
  <c r="F145" i="2"/>
  <c r="F35" i="2"/>
  <c r="F33" i="2"/>
  <c r="F30" i="2"/>
  <c r="F29" i="2" s="1"/>
  <c r="G92" i="2"/>
  <c r="F137" i="2" l="1"/>
  <c r="F154" i="2"/>
  <c r="F165" i="2"/>
  <c r="F200" i="2"/>
  <c r="F215" i="2"/>
  <c r="F214" i="2"/>
  <c r="F210" i="2"/>
  <c r="F199" i="2"/>
  <c r="F32" i="2"/>
  <c r="F136" i="2" l="1"/>
  <c r="F153" i="2"/>
  <c r="F164" i="2"/>
  <c r="F209" i="2"/>
  <c r="F198" i="2"/>
  <c r="F28" i="2"/>
  <c r="F77" i="2" l="1"/>
  <c r="F197" i="2"/>
  <c r="F27" i="2"/>
  <c r="F25" i="2" l="1"/>
  <c r="F23" i="2"/>
  <c r="F21" i="2"/>
  <c r="F19" i="2"/>
  <c r="F17" i="2"/>
  <c r="F15" i="2"/>
  <c r="F10" i="2"/>
  <c r="F9" i="2" s="1"/>
  <c r="G10" i="2"/>
  <c r="G218" i="2"/>
  <c r="G217" i="2" s="1"/>
  <c r="G213" i="2"/>
  <c r="G212" i="2" s="1"/>
  <c r="G208" i="2"/>
  <c r="G207" i="2" s="1"/>
  <c r="G206" i="2"/>
  <c r="G205" i="2" s="1"/>
  <c r="G204" i="2"/>
  <c r="G203" i="2" s="1"/>
  <c r="G202" i="2"/>
  <c r="G201" i="2" s="1"/>
  <c r="G193" i="2"/>
  <c r="G190" i="2"/>
  <c r="G189" i="2" s="1"/>
  <c r="G188" i="2"/>
  <c r="G187" i="2" s="1"/>
  <c r="G185" i="2"/>
  <c r="G184" i="2" s="1"/>
  <c r="G183" i="2"/>
  <c r="G182" i="2"/>
  <c r="G181" i="2" s="1"/>
  <c r="G179" i="2"/>
  <c r="G178" i="2" s="1"/>
  <c r="G177" i="2"/>
  <c r="G176" i="2" s="1"/>
  <c r="G171" i="2"/>
  <c r="G170" i="2" s="1"/>
  <c r="G168" i="2"/>
  <c r="G167" i="2" s="1"/>
  <c r="G163" i="2"/>
  <c r="G162" i="2" s="1"/>
  <c r="G160" i="2"/>
  <c r="G159" i="2" s="1"/>
  <c r="G157" i="2"/>
  <c r="G156" i="2" s="1"/>
  <c r="G152" i="2"/>
  <c r="G151" i="2" s="1"/>
  <c r="G150" i="2"/>
  <c r="G149" i="2"/>
  <c r="G148" i="2" s="1"/>
  <c r="G146" i="2"/>
  <c r="G145" i="2" s="1"/>
  <c r="G144" i="2"/>
  <c r="G143" i="2" s="1"/>
  <c r="G142" i="2"/>
  <c r="G141" i="2" s="1"/>
  <c r="G140" i="2"/>
  <c r="G139" i="2" s="1"/>
  <c r="G135" i="2"/>
  <c r="G134" i="2" s="1"/>
  <c r="G133" i="2"/>
  <c r="G132" i="2" s="1"/>
  <c r="G131" i="2"/>
  <c r="G130" i="2" s="1"/>
  <c r="G129" i="2"/>
  <c r="G128" i="2" s="1"/>
  <c r="G126" i="2"/>
  <c r="G125" i="2" s="1"/>
  <c r="G124" i="2"/>
  <c r="G123" i="2" s="1"/>
  <c r="G122" i="2"/>
  <c r="G121" i="2" s="1"/>
  <c r="G120" i="2"/>
  <c r="G119" i="2"/>
  <c r="G118" i="2" s="1"/>
  <c r="G117" i="2"/>
  <c r="G116" i="2" s="1"/>
  <c r="G115" i="2"/>
  <c r="G114" i="2" s="1"/>
  <c r="G112" i="2"/>
  <c r="G111" i="2" s="1"/>
  <c r="G110" i="2"/>
  <c r="G109" i="2" s="1"/>
  <c r="G108" i="2"/>
  <c r="G107" i="2" s="1"/>
  <c r="G106" i="2"/>
  <c r="G105" i="2" s="1"/>
  <c r="G104" i="2"/>
  <c r="G103" i="2" s="1"/>
  <c r="G99" i="2"/>
  <c r="G98" i="2" s="1"/>
  <c r="G97" i="2"/>
  <c r="G96" i="2" s="1"/>
  <c r="G95" i="2"/>
  <c r="G94" i="2" s="1"/>
  <c r="G88" i="2"/>
  <c r="G87" i="2" s="1"/>
  <c r="G86" i="2"/>
  <c r="G85" i="2" s="1"/>
  <c r="G84" i="2"/>
  <c r="G83" i="2" s="1"/>
  <c r="G82" i="2"/>
  <c r="G81" i="2" s="1"/>
  <c r="G76" i="2"/>
  <c r="G75" i="2" s="1"/>
  <c r="G74" i="2"/>
  <c r="G73" i="2"/>
  <c r="G72" i="2" s="1"/>
  <c r="G71" i="2"/>
  <c r="G70" i="2" s="1"/>
  <c r="G69" i="2"/>
  <c r="G68" i="2" s="1"/>
  <c r="G64" i="2"/>
  <c r="G63" i="2"/>
  <c r="G62" i="2" s="1"/>
  <c r="G61" i="2"/>
  <c r="G60" i="2"/>
  <c r="G59" i="2" s="1"/>
  <c r="G55" i="2"/>
  <c r="G54" i="2" s="1"/>
  <c r="G53" i="2"/>
  <c r="G52" i="2" s="1"/>
  <c r="G50" i="2"/>
  <c r="G49" i="2" s="1"/>
  <c r="G48" i="2"/>
  <c r="G47" i="2"/>
  <c r="G46" i="2" s="1"/>
  <c r="G45" i="2"/>
  <c r="G44" i="2"/>
  <c r="G43" i="2" s="1"/>
  <c r="G42" i="2"/>
  <c r="G41" i="2"/>
  <c r="G40" i="2" s="1"/>
  <c r="G39" i="2"/>
  <c r="G38" i="2" s="1"/>
  <c r="G36" i="2"/>
  <c r="G35" i="2" s="1"/>
  <c r="G34" i="2"/>
  <c r="G33" i="2" s="1"/>
  <c r="G31" i="2"/>
  <c r="G30" i="2" s="1"/>
  <c r="G26" i="2"/>
  <c r="G25" i="2" s="1"/>
  <c r="G24" i="2"/>
  <c r="G23" i="2" s="1"/>
  <c r="G22" i="2"/>
  <c r="G21" i="2" s="1"/>
  <c r="G20" i="2"/>
  <c r="G19" i="2" s="1"/>
  <c r="G18" i="2"/>
  <c r="G17" i="2" s="1"/>
  <c r="G16" i="2"/>
  <c r="G15" i="2" s="1"/>
  <c r="G13" i="2"/>
  <c r="G12" i="2" s="1"/>
  <c r="G11" i="2"/>
  <c r="F14" i="2" l="1"/>
  <c r="E223" i="2"/>
  <c r="G223" i="2" s="1"/>
  <c r="E217" i="2"/>
  <c r="E216" i="2" s="1"/>
  <c r="E212" i="2"/>
  <c r="E211" i="2" s="1"/>
  <c r="E192" i="2"/>
  <c r="E189" i="2"/>
  <c r="E187" i="2"/>
  <c r="E186" i="2" s="1"/>
  <c r="G186" i="2" s="1"/>
  <c r="E181" i="2"/>
  <c r="E178" i="2"/>
  <c r="E176" i="2"/>
  <c r="E170" i="2"/>
  <c r="E169" i="2" s="1"/>
  <c r="G169" i="2" s="1"/>
  <c r="E167" i="2"/>
  <c r="E166" i="2" s="1"/>
  <c r="G166" i="2" s="1"/>
  <c r="E162" i="2"/>
  <c r="E161" i="2" s="1"/>
  <c r="G161" i="2" s="1"/>
  <c r="E159" i="2"/>
  <c r="E158" i="2" s="1"/>
  <c r="G158" i="2" s="1"/>
  <c r="E156" i="2"/>
  <c r="E155" i="2" s="1"/>
  <c r="G155" i="2" s="1"/>
  <c r="E148" i="2"/>
  <c r="E151" i="2"/>
  <c r="E145" i="2"/>
  <c r="E143" i="2"/>
  <c r="E141" i="2"/>
  <c r="E139" i="2"/>
  <c r="E134" i="2"/>
  <c r="E132" i="2"/>
  <c r="E130" i="2"/>
  <c r="E128" i="2"/>
  <c r="E118" i="2"/>
  <c r="E116" i="2"/>
  <c r="E114" i="2"/>
  <c r="E125" i="2"/>
  <c r="E123" i="2"/>
  <c r="E121" i="2"/>
  <c r="E111" i="2"/>
  <c r="E109" i="2"/>
  <c r="E107" i="2"/>
  <c r="E105" i="2"/>
  <c r="E103" i="2"/>
  <c r="E98" i="2"/>
  <c r="E96" i="2"/>
  <c r="E94" i="2"/>
  <c r="E92" i="2"/>
  <c r="E87" i="2"/>
  <c r="E85" i="2"/>
  <c r="E83" i="2"/>
  <c r="E81" i="2"/>
  <c r="E68" i="2"/>
  <c r="E72" i="2"/>
  <c r="E75" i="2"/>
  <c r="E70" i="2"/>
  <c r="E62" i="2"/>
  <c r="E59" i="2"/>
  <c r="E54" i="2"/>
  <c r="E52" i="2"/>
  <c r="E46" i="2"/>
  <c r="E43" i="2"/>
  <c r="E40" i="2"/>
  <c r="E49" i="2"/>
  <c r="E38" i="2"/>
  <c r="E35" i="2"/>
  <c r="E33" i="2"/>
  <c r="E30" i="2"/>
  <c r="E29" i="2" s="1"/>
  <c r="G29" i="2" s="1"/>
  <c r="E184" i="2"/>
  <c r="E201" i="2"/>
  <c r="E203" i="2"/>
  <c r="E205" i="2"/>
  <c r="E207" i="2"/>
  <c r="E10" i="2"/>
  <c r="E12" i="2"/>
  <c r="E15" i="2"/>
  <c r="E17" i="2"/>
  <c r="E19" i="2"/>
  <c r="E21" i="2"/>
  <c r="E23" i="2"/>
  <c r="E25" i="2"/>
  <c r="E191" i="2" l="1"/>
  <c r="G191" i="2" s="1"/>
  <c r="G192" i="2"/>
  <c r="E215" i="2"/>
  <c r="G216" i="2"/>
  <c r="E210" i="2"/>
  <c r="G211" i="2"/>
  <c r="F8" i="2"/>
  <c r="E175" i="2"/>
  <c r="G175" i="2" s="1"/>
  <c r="E51" i="2"/>
  <c r="G51" i="2" s="1"/>
  <c r="E91" i="2"/>
  <c r="E102" i="2"/>
  <c r="G102" i="2" s="1"/>
  <c r="E180" i="2"/>
  <c r="G180" i="2" s="1"/>
  <c r="E138" i="2"/>
  <c r="G138" i="2" s="1"/>
  <c r="E37" i="2"/>
  <c r="G37" i="2" s="1"/>
  <c r="E67" i="2"/>
  <c r="E9" i="2"/>
  <c r="G9" i="2" s="1"/>
  <c r="E58" i="2"/>
  <c r="E113" i="2"/>
  <c r="G113" i="2" s="1"/>
  <c r="E165" i="2"/>
  <c r="E14" i="2"/>
  <c r="G14" i="2" s="1"/>
  <c r="E200" i="2"/>
  <c r="E32" i="2"/>
  <c r="G32" i="2" s="1"/>
  <c r="E127" i="2"/>
  <c r="G127" i="2" s="1"/>
  <c r="E80" i="2"/>
  <c r="E147" i="2"/>
  <c r="G147" i="2" s="1"/>
  <c r="E154" i="2"/>
  <c r="E164" i="2" l="1"/>
  <c r="G164" i="2" s="1"/>
  <c r="G165" i="2"/>
  <c r="E90" i="2"/>
  <c r="G91" i="2"/>
  <c r="E214" i="2"/>
  <c r="G214" i="2" s="1"/>
  <c r="G215" i="2"/>
  <c r="E199" i="2"/>
  <c r="G200" i="2"/>
  <c r="E57" i="2"/>
  <c r="G58" i="2"/>
  <c r="E66" i="2"/>
  <c r="G67" i="2"/>
  <c r="E153" i="2"/>
  <c r="G153" i="2" s="1"/>
  <c r="G154" i="2"/>
  <c r="E79" i="2"/>
  <c r="G80" i="2"/>
  <c r="E209" i="2"/>
  <c r="G209" i="2" s="1"/>
  <c r="G210" i="2"/>
  <c r="G8" i="2"/>
  <c r="F7" i="2"/>
  <c r="E174" i="2"/>
  <c r="E101" i="2"/>
  <c r="E137" i="2"/>
  <c r="E28" i="2"/>
  <c r="E8" i="2"/>
  <c r="E7" i="2" s="1"/>
  <c r="E198" i="2" l="1"/>
  <c r="G199" i="2"/>
  <c r="E89" i="2"/>
  <c r="G89" i="2" s="1"/>
  <c r="G90" i="2"/>
  <c r="E27" i="2"/>
  <c r="G27" i="2" s="1"/>
  <c r="G28" i="2"/>
  <c r="E136" i="2"/>
  <c r="G136" i="2" s="1"/>
  <c r="G137" i="2"/>
  <c r="E78" i="2"/>
  <c r="G78" i="2" s="1"/>
  <c r="G79" i="2"/>
  <c r="E65" i="2"/>
  <c r="G65" i="2" s="1"/>
  <c r="G66" i="2"/>
  <c r="E100" i="2"/>
  <c r="G100" i="2" s="1"/>
  <c r="G101" i="2"/>
  <c r="E173" i="2"/>
  <c r="G174" i="2"/>
  <c r="E56" i="2"/>
  <c r="G56" i="2" s="1"/>
  <c r="G57" i="2"/>
  <c r="G7" i="2"/>
  <c r="F6" i="2"/>
  <c r="E172" i="2" l="1"/>
  <c r="G172" i="2" s="1"/>
  <c r="G173" i="2"/>
  <c r="E6" i="2"/>
  <c r="E5" i="2" s="1"/>
  <c r="E77" i="2"/>
  <c r="G77" i="2" s="1"/>
  <c r="E197" i="2"/>
  <c r="G197" i="2" s="1"/>
  <c r="G198" i="2"/>
  <c r="F5" i="2"/>
  <c r="G5" i="2" l="1"/>
  <c r="G6" i="2"/>
</calcChain>
</file>

<file path=xl/sharedStrings.xml><?xml version="1.0" encoding="utf-8"?>
<sst xmlns="http://schemas.openxmlformats.org/spreadsheetml/2006/main" count="642" uniqueCount="202">
  <si>
    <t/>
  </si>
  <si>
    <t>POZICIJA</t>
  </si>
  <si>
    <t>BROJ KONTA</t>
  </si>
  <si>
    <t>VRSTA RASHODA / IZDATAKA</t>
  </si>
  <si>
    <t>NOVI IZNOS</t>
  </si>
  <si>
    <t>Program</t>
  </si>
  <si>
    <t>Aktivnost</t>
  </si>
  <si>
    <t xml:space="preserve">Funkcijska klasifikacija </t>
  </si>
  <si>
    <t xml:space="preserve">Izvor </t>
  </si>
  <si>
    <t>1.1.</t>
  </si>
  <si>
    <t>0912</t>
  </si>
  <si>
    <t>Osnovno obrazovanje</t>
  </si>
  <si>
    <t>323</t>
  </si>
  <si>
    <t>Rashodi za usluge</t>
  </si>
  <si>
    <t>372</t>
  </si>
  <si>
    <t>Ostale naknade građanima i kućanstvima iz proračuna</t>
  </si>
  <si>
    <t>4.1.</t>
  </si>
  <si>
    <t>Tekuće pomoći iz državnog proračuna</t>
  </si>
  <si>
    <t>322</t>
  </si>
  <si>
    <t>Rashodi za materijal i energiju</t>
  </si>
  <si>
    <t>343</t>
  </si>
  <si>
    <t>Ostali financijski rashodi</t>
  </si>
  <si>
    <t>329</t>
  </si>
  <si>
    <t>Ostali nespomenuti rashodi poslovanja</t>
  </si>
  <si>
    <t>321</t>
  </si>
  <si>
    <t>Naknade troškova zaposlenima</t>
  </si>
  <si>
    <t>422</t>
  </si>
  <si>
    <t>Postrojenja i oprema</t>
  </si>
  <si>
    <t>Proračunski korisnik</t>
  </si>
  <si>
    <t>3.9.1</t>
  </si>
  <si>
    <t>PRIHODI PO POSEBNIM PROPISIMA - PRORAČUNSKI KORISNICI</t>
  </si>
  <si>
    <t>311</t>
  </si>
  <si>
    <t>Plaće (Bruto)</t>
  </si>
  <si>
    <t>313</t>
  </si>
  <si>
    <t>Doprinosi na plaće</t>
  </si>
  <si>
    <t>312</t>
  </si>
  <si>
    <t>Ostali rashodi za zaposlene</t>
  </si>
  <si>
    <t>2.2.</t>
  </si>
  <si>
    <t>Vlastiti prihodi- PRORAČUNSKI KORISNICI</t>
  </si>
  <si>
    <t>4.1.1.</t>
  </si>
  <si>
    <t>Pomoći - PRORAČUNSKI KORISNICI</t>
  </si>
  <si>
    <t>6.5.</t>
  </si>
  <si>
    <t>Prihodi od nefin. imovine i naknade štete - PROR. KORISNICI</t>
  </si>
  <si>
    <t>Tekući projekt</t>
  </si>
  <si>
    <t>1060</t>
  </si>
  <si>
    <t>REDOVNA DJELATNOST OSNOVNIH ŠKOLA</t>
  </si>
  <si>
    <t>A106002</t>
  </si>
  <si>
    <t>FINANCIRANJE TEMELJEM STVARNIH TROŠKOVA</t>
  </si>
  <si>
    <t>1.2.</t>
  </si>
  <si>
    <t>Decentralizirana funkcija-osnovno školstvo</t>
  </si>
  <si>
    <t>1061</t>
  </si>
  <si>
    <t>POSEBNI PROGRAMI OSNOVNIH ŠKOLA</t>
  </si>
  <si>
    <t>424</t>
  </si>
  <si>
    <t>Knjige, umjetnička djela i ostale izložbene vrijednosti</t>
  </si>
  <si>
    <t>Knjige</t>
  </si>
  <si>
    <t>T106107</t>
  </si>
  <si>
    <t>ŠKOLSKA SHEMA 1</t>
  </si>
  <si>
    <t>4.1.4</t>
  </si>
  <si>
    <t>Tekuće pomoći iz državnog proračuna-preneseni višak</t>
  </si>
  <si>
    <t>4.6.</t>
  </si>
  <si>
    <t>Tek. pom. temeljem prijenos sredstava EU i od međ. org.</t>
  </si>
  <si>
    <t>1062</t>
  </si>
  <si>
    <t>ULAGANJE U OBJEKTE OSNOVNIH ŠKOLA</t>
  </si>
  <si>
    <t>A106202</t>
  </si>
  <si>
    <t>UREĐENJE I OPREMANJE ŠKOLA</t>
  </si>
  <si>
    <t>1.1.1.</t>
  </si>
  <si>
    <t>Prihodi iz nadležnog proračuna - PK Osnovne škole</t>
  </si>
  <si>
    <t>A106001</t>
  </si>
  <si>
    <t>FINANCIRANJE TEMELJEM KRITERIJA</t>
  </si>
  <si>
    <t>5.1.2</t>
  </si>
  <si>
    <t>Tekuće donacije - PRORAČUNSKI KORISNICI</t>
  </si>
  <si>
    <t>A106004</t>
  </si>
  <si>
    <t>RASHODI ZA ZAPOSLENE U OSNOVNIM ŠKOLAMA</t>
  </si>
  <si>
    <t>A106005</t>
  </si>
  <si>
    <t>OSTALI RASHODI ZA ZAPOSLENE U OSNOVNOM ŠKOLSTVU</t>
  </si>
  <si>
    <t>A106102</t>
  </si>
  <si>
    <t>ŠKOLSKA KUHINJA</t>
  </si>
  <si>
    <t>A106103</t>
  </si>
  <si>
    <t>UČENIČKE EKSKURZIJE</t>
  </si>
  <si>
    <t>A106104</t>
  </si>
  <si>
    <t>STRUČNA VIJEĆA, MENTORSTVA, NATJECANJA, STRUČNI ISPITI I KURIKULARNA REFORMA</t>
  </si>
  <si>
    <t>A106106</t>
  </si>
  <si>
    <t>PRODUŽENI BORAVAK</t>
  </si>
  <si>
    <t>1.1.2.</t>
  </si>
  <si>
    <t>Opći prihodi (nenamjenski) - PK Osnovne škole</t>
  </si>
  <si>
    <t>T106112</t>
  </si>
  <si>
    <t>ŠKOLSKA SHEMA 2</t>
  </si>
  <si>
    <t>1.1.4</t>
  </si>
  <si>
    <t>Predfinanciranje EU projekata-PK</t>
  </si>
  <si>
    <t>A106108</t>
  </si>
  <si>
    <t>4.2.2</t>
  </si>
  <si>
    <t>Tekuće pomoći iz županijskog proračuna-KORISNICI</t>
  </si>
  <si>
    <t>9415</t>
  </si>
  <si>
    <t>OŠ ANTUNA MIHANOVIĆA</t>
  </si>
  <si>
    <t>R0758</t>
  </si>
  <si>
    <t>R0759</t>
  </si>
  <si>
    <t>R0760</t>
  </si>
  <si>
    <t>R0761</t>
  </si>
  <si>
    <t>R0762</t>
  </si>
  <si>
    <t>R0763</t>
  </si>
  <si>
    <t>R0764</t>
  </si>
  <si>
    <t>R0765</t>
  </si>
  <si>
    <t>R0766</t>
  </si>
  <si>
    <t>R0767</t>
  </si>
  <si>
    <t>R0768</t>
  </si>
  <si>
    <t>R0769</t>
  </si>
  <si>
    <t>R0770</t>
  </si>
  <si>
    <t>R0771</t>
  </si>
  <si>
    <t>Rashodi za materijal i energiju (višak 2021.)</t>
  </si>
  <si>
    <t>R0772</t>
  </si>
  <si>
    <t>R0773</t>
  </si>
  <si>
    <t>Rashodi za usluge (višak 2019.)</t>
  </si>
  <si>
    <t>R0774</t>
  </si>
  <si>
    <t>R0775</t>
  </si>
  <si>
    <t>Ostali nespomenuti rashodi poslovanja (višak 2021.)</t>
  </si>
  <si>
    <t>R0776</t>
  </si>
  <si>
    <t>R0777</t>
  </si>
  <si>
    <t>Rashodi za usluge (naknada štete)</t>
  </si>
  <si>
    <t>R0778</t>
  </si>
  <si>
    <t>Ostali nespomenuti rashodi poslovanja (najam stana)</t>
  </si>
  <si>
    <t>R0779</t>
  </si>
  <si>
    <t>Plaće po sudskim presudama (MZO)</t>
  </si>
  <si>
    <t>R0780</t>
  </si>
  <si>
    <t>Plaće (Bruto)-COP</t>
  </si>
  <si>
    <t>R0781</t>
  </si>
  <si>
    <t>Doprinosi na plaće (plaće po sudskim presudama-MZO)</t>
  </si>
  <si>
    <t>R0782</t>
  </si>
  <si>
    <t>R0783</t>
  </si>
  <si>
    <t>R0784</t>
  </si>
  <si>
    <t>R0785</t>
  </si>
  <si>
    <t>R0786</t>
  </si>
  <si>
    <t>R0787</t>
  </si>
  <si>
    <t>Ostali financijski rashodi(plaće po sudskim presudama-MZO)</t>
  </si>
  <si>
    <t>R0788</t>
  </si>
  <si>
    <t>R0789</t>
  </si>
  <si>
    <t>R0790</t>
  </si>
  <si>
    <t>R0790-01</t>
  </si>
  <si>
    <t>R0791</t>
  </si>
  <si>
    <t>R0792</t>
  </si>
  <si>
    <t>Sitan inventar</t>
  </si>
  <si>
    <t>R0792-01</t>
  </si>
  <si>
    <t>R0793</t>
  </si>
  <si>
    <t>R0794</t>
  </si>
  <si>
    <t>R0795</t>
  </si>
  <si>
    <t>R0796</t>
  </si>
  <si>
    <t>R0797</t>
  </si>
  <si>
    <t>R0798</t>
  </si>
  <si>
    <t>R0799</t>
  </si>
  <si>
    <t>R0800</t>
  </si>
  <si>
    <t>R0801</t>
  </si>
  <si>
    <t>R0801-01</t>
  </si>
  <si>
    <t>R0802</t>
  </si>
  <si>
    <t>R0803</t>
  </si>
  <si>
    <t>R0804</t>
  </si>
  <si>
    <t>R0805</t>
  </si>
  <si>
    <t>R0806</t>
  </si>
  <si>
    <t>R0807</t>
  </si>
  <si>
    <t>R0808</t>
  </si>
  <si>
    <t>R0809</t>
  </si>
  <si>
    <t>R0810</t>
  </si>
  <si>
    <t>R0811</t>
  </si>
  <si>
    <t>R0812</t>
  </si>
  <si>
    <t>R0813</t>
  </si>
  <si>
    <t>Plaće (Bruto)-višak 2021.</t>
  </si>
  <si>
    <t>R0814</t>
  </si>
  <si>
    <t>R0815</t>
  </si>
  <si>
    <t>R0816 01</t>
  </si>
  <si>
    <t>R2943</t>
  </si>
  <si>
    <t>R0816</t>
  </si>
  <si>
    <t>R3642</t>
  </si>
  <si>
    <t>R3643</t>
  </si>
  <si>
    <t>R0817</t>
  </si>
  <si>
    <t>R0818</t>
  </si>
  <si>
    <t>Postorjenja i oprema (dodatno)</t>
  </si>
  <si>
    <t>R0819</t>
  </si>
  <si>
    <t>R0820</t>
  </si>
  <si>
    <t>Postrojenja i oprema (višak 2021.)</t>
  </si>
  <si>
    <t>R0821</t>
  </si>
  <si>
    <t>R0822</t>
  </si>
  <si>
    <t>R0823</t>
  </si>
  <si>
    <t>Knjige, umjetnička djela i ostale izložbene vrijednosti-udžbenici</t>
  </si>
  <si>
    <t>R0824</t>
  </si>
  <si>
    <t>R0780-01</t>
  </si>
  <si>
    <t>R0782-01</t>
  </si>
  <si>
    <t>R0784-01</t>
  </si>
  <si>
    <t>R0768-02</t>
  </si>
  <si>
    <t>Decentralizirana funkcija-osnovno školstvo (tekuće i investicijsko održavanje)</t>
  </si>
  <si>
    <t>Decentralizirana funkcija-osnovno školstvo (prijevoz učenika GPP)</t>
  </si>
  <si>
    <t>POMOĆNICI U NASTAVI</t>
  </si>
  <si>
    <t>Prihodi iz nadležnog proračuna</t>
  </si>
  <si>
    <t>TEKUĆE I INVESTICIJSKO ODRŽAVANJE</t>
  </si>
  <si>
    <t>PRIJEVOZ UČENIKA - GPP</t>
  </si>
  <si>
    <t xml:space="preserve">UKUPNO </t>
  </si>
  <si>
    <t xml:space="preserve">UKUPNO PLAN </t>
  </si>
  <si>
    <t xml:space="preserve">IZVRŠENO </t>
  </si>
  <si>
    <t>INDEKS</t>
  </si>
  <si>
    <t>R0783-01</t>
  </si>
  <si>
    <t>R0824-01</t>
  </si>
  <si>
    <t>IZVRŠENJE FINANCIJSKOG PLANA OŠ ANTUNA MIHANOVIĆA OSIJEK ZA 2022.g.</t>
  </si>
  <si>
    <t>Ostali nespomenuti rash.poslovanja (plaće po sudskim presudma-MZO)</t>
  </si>
  <si>
    <t>Ostale naknade građanima i kućanstvima iz pror.-radne bilj.i radni udžb.</t>
  </si>
  <si>
    <t>POMOĆNICI, GPP,TEKUĆE I INVESTICIJSKO ODRŽ.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</si>
</sst>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12"/>
      <name val="Calibri"/>
      <family val="2"/>
      <charset val="238"/>
    </font>
    <font>
      <b/>
      <sz val="9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B9E9FF"/>
        <bgColor rgb="FFB9E9FF"/>
      </patternFill>
    </fill>
    <fill>
      <patternFill patternType="solid">
        <fgColor rgb="FFFEDE01"/>
        <bgColor rgb="FFFEDE01"/>
      </patternFill>
    </fill>
    <fill>
      <patternFill patternType="none">
        <fgColor rgb="FFFEDE01"/>
        <bgColor rgb="FFFEDE01"/>
      </patternFill>
    </fill>
    <fill>
      <patternFill patternType="solid">
        <fgColor rgb="FF3535FF"/>
        <bgColor rgb="FF3535FF"/>
      </patternFill>
    </fill>
    <fill>
      <patternFill patternType="solid">
        <fgColor rgb="FF0070C0"/>
        <bgColor indexed="64"/>
      </patternFill>
    </fill>
    <fill>
      <patternFill patternType="solid">
        <fgColor rgb="FF003E6C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1" fillId="0" borderId="0" xfId="0" applyFont="1" applyFill="1" applyBorder="1"/>
    <xf numFmtId="0" fontId="6" fillId="2" borderId="0" xfId="1" applyFont="1" applyFill="1" applyAlignment="1">
      <alignment horizontal="left" vertical="center" wrapText="1" readingOrder="1"/>
    </xf>
    <xf numFmtId="0" fontId="6" fillId="3" borderId="0" xfId="1" applyFont="1" applyFill="1" applyAlignment="1">
      <alignment horizontal="left" vertical="center" wrapText="1" readingOrder="1"/>
    </xf>
    <xf numFmtId="0" fontId="6" fillId="4" borderId="0" xfId="1" applyFont="1" applyFill="1" applyAlignment="1">
      <alignment horizontal="left" vertical="center" wrapText="1" readingOrder="1"/>
    </xf>
    <xf numFmtId="0" fontId="6" fillId="5" borderId="0" xfId="1" applyFont="1" applyFill="1" applyAlignment="1">
      <alignment horizontal="left" vertical="center" wrapText="1" readingOrder="1"/>
    </xf>
    <xf numFmtId="0" fontId="6" fillId="6" borderId="0" xfId="1" applyFont="1" applyFill="1" applyAlignment="1">
      <alignment horizontal="left" vertical="center" wrapText="1" readingOrder="1"/>
    </xf>
    <xf numFmtId="0" fontId="2" fillId="6" borderId="0" xfId="1" applyFont="1" applyFill="1" applyAlignment="1">
      <alignment horizontal="lef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1" xfId="1" applyFont="1" applyBorder="1" applyAlignment="1">
      <alignment vertical="center" wrapText="1" readingOrder="1"/>
    </xf>
    <xf numFmtId="0" fontId="2" fillId="6" borderId="0" xfId="1" applyFont="1" applyFill="1" applyAlignment="1">
      <alignment vertical="center" wrapText="1" readingOrder="1"/>
    </xf>
    <xf numFmtId="0" fontId="1" fillId="0" borderId="0" xfId="0" applyFont="1" applyFill="1" applyBorder="1"/>
    <xf numFmtId="164" fontId="2" fillId="6" borderId="0" xfId="1" applyNumberFormat="1" applyFont="1" applyFill="1" applyAlignment="1">
      <alignment horizontal="right" vertical="center" wrapText="1" readingOrder="1"/>
    </xf>
    <xf numFmtId="164" fontId="6" fillId="5" borderId="0" xfId="1" applyNumberFormat="1" applyFont="1" applyFill="1" applyAlignment="1">
      <alignment horizontal="right" vertical="center" wrapText="1" readingOrder="1"/>
    </xf>
    <xf numFmtId="164" fontId="6" fillId="6" borderId="0" xfId="1" applyNumberFormat="1" applyFont="1" applyFill="1" applyAlignment="1">
      <alignment horizontal="right" vertical="center" wrapText="1" readingOrder="1"/>
    </xf>
    <xf numFmtId="164" fontId="6" fillId="3" borderId="0" xfId="1" applyNumberFormat="1" applyFont="1" applyFill="1" applyAlignment="1">
      <alignment horizontal="right" vertical="center" wrapText="1" readingOrder="1"/>
    </xf>
    <xf numFmtId="164" fontId="6" fillId="4" borderId="0" xfId="1" applyNumberFormat="1" applyFont="1" applyFill="1" applyAlignment="1">
      <alignment horizontal="right" vertical="center" wrapText="1" readingOrder="1"/>
    </xf>
    <xf numFmtId="164" fontId="6" fillId="2" borderId="0" xfId="1" applyNumberFormat="1" applyFont="1" applyFill="1" applyAlignment="1">
      <alignment horizontal="right" vertical="center" wrapText="1" readingOrder="1"/>
    </xf>
    <xf numFmtId="164" fontId="5" fillId="7" borderId="0" xfId="1" applyNumberFormat="1" applyFont="1" applyFill="1" applyAlignment="1">
      <alignment horizontal="right"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6" borderId="0" xfId="1" applyFont="1" applyFill="1" applyAlignment="1">
      <alignment vertical="center" wrapText="1" readingOrder="1"/>
    </xf>
    <xf numFmtId="164" fontId="2" fillId="6" borderId="0" xfId="1" applyNumberFormat="1" applyFont="1" applyFill="1" applyAlignment="1">
      <alignment horizontal="right" vertical="center" wrapText="1" readingOrder="1"/>
    </xf>
    <xf numFmtId="4" fontId="9" fillId="8" borderId="0" xfId="0" applyNumberFormat="1" applyFont="1" applyFill="1" applyBorder="1"/>
    <xf numFmtId="0" fontId="1" fillId="0" borderId="0" xfId="0" applyFont="1" applyFill="1" applyBorder="1"/>
    <xf numFmtId="164" fontId="2" fillId="6" borderId="0" xfId="1" applyNumberFormat="1" applyFont="1" applyFill="1" applyAlignment="1">
      <alignment horizontal="right" vertical="center" wrapText="1" readingOrder="1"/>
    </xf>
    <xf numFmtId="164" fontId="6" fillId="5" borderId="0" xfId="1" applyNumberFormat="1" applyFont="1" applyFill="1" applyAlignment="1">
      <alignment horizontal="right" vertical="center" wrapText="1" readingOrder="1"/>
    </xf>
    <xf numFmtId="164" fontId="6" fillId="6" borderId="0" xfId="1" applyNumberFormat="1" applyFont="1" applyFill="1" applyAlignment="1">
      <alignment horizontal="right" vertical="center" wrapText="1" readingOrder="1"/>
    </xf>
    <xf numFmtId="164" fontId="6" fillId="3" borderId="0" xfId="1" applyNumberFormat="1" applyFont="1" applyFill="1" applyAlignment="1">
      <alignment horizontal="right" vertical="center" wrapText="1" readingOrder="1"/>
    </xf>
    <xf numFmtId="164" fontId="6" fillId="4" borderId="0" xfId="1" applyNumberFormat="1" applyFont="1" applyFill="1" applyAlignment="1">
      <alignment horizontal="right" vertical="center" wrapText="1" readingOrder="1"/>
    </xf>
    <xf numFmtId="164" fontId="6" fillId="2" borderId="0" xfId="1" applyNumberFormat="1" applyFont="1" applyFill="1" applyAlignment="1">
      <alignment horizontal="right" vertical="center" wrapText="1" readingOrder="1"/>
    </xf>
    <xf numFmtId="164" fontId="5" fillId="7" borderId="0" xfId="1" applyNumberFormat="1" applyFont="1" applyFill="1" applyAlignment="1">
      <alignment horizontal="right" vertical="center" wrapText="1" readingOrder="1"/>
    </xf>
    <xf numFmtId="0" fontId="1" fillId="0" borderId="2" xfId="0" applyFont="1" applyFill="1" applyBorder="1"/>
    <xf numFmtId="0" fontId="10" fillId="8" borderId="0" xfId="0" applyFont="1" applyFill="1" applyBorder="1"/>
    <xf numFmtId="0" fontId="10" fillId="9" borderId="0" xfId="0" applyFont="1" applyFill="1" applyBorder="1"/>
    <xf numFmtId="0" fontId="11" fillId="9" borderId="0" xfId="0" applyFont="1" applyFill="1" applyBorder="1"/>
    <xf numFmtId="4" fontId="11" fillId="9" borderId="0" xfId="0" applyNumberFormat="1" applyFont="1" applyFill="1" applyBorder="1"/>
    <xf numFmtId="0" fontId="1" fillId="10" borderId="0" xfId="0" applyFont="1" applyFill="1" applyBorder="1"/>
    <xf numFmtId="4" fontId="9" fillId="10" borderId="0" xfId="0" applyNumberFormat="1" applyFont="1" applyFill="1" applyBorder="1"/>
    <xf numFmtId="0" fontId="2" fillId="0" borderId="0" xfId="1" applyFont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0" xfId="1" applyFont="1" applyFill="1" applyAlignment="1">
      <alignment vertical="top" wrapText="1" readingOrder="1"/>
    </xf>
    <xf numFmtId="0" fontId="1" fillId="0" borderId="0" xfId="0" applyFont="1" applyFill="1" applyBorder="1" applyAlignment="1"/>
    <xf numFmtId="0" fontId="12" fillId="0" borderId="0" xfId="0" applyFont="1" applyFill="1" applyBorder="1" applyAlignment="1"/>
    <xf numFmtId="0" fontId="8" fillId="0" borderId="2" xfId="0" applyFont="1" applyFill="1" applyBorder="1"/>
    <xf numFmtId="0" fontId="3" fillId="0" borderId="0" xfId="1" applyFont="1" applyFill="1" applyAlignment="1">
      <alignment horizontal="center" vertical="top" wrapText="1" readingOrder="1"/>
    </xf>
    <xf numFmtId="0" fontId="8" fillId="0" borderId="0" xfId="0" applyFont="1" applyFill="1" applyBorder="1"/>
    <xf numFmtId="0" fontId="4" fillId="0" borderId="0" xfId="1" applyFont="1" applyFill="1" applyAlignment="1">
      <alignment horizontal="center" vertical="top" wrapText="1" readingOrder="1"/>
    </xf>
    <xf numFmtId="0" fontId="1" fillId="0" borderId="0" xfId="0" applyFont="1" applyFill="1" applyBorder="1"/>
    <xf numFmtId="0" fontId="6" fillId="5" borderId="0" xfId="1" applyFont="1" applyFill="1" applyAlignment="1">
      <alignment vertical="center" wrapText="1" readingOrder="1"/>
    </xf>
    <xf numFmtId="0" fontId="6" fillId="6" borderId="0" xfId="1" applyFont="1" applyFill="1" applyAlignment="1">
      <alignment vertical="center" wrapText="1" readingOrder="1"/>
    </xf>
    <xf numFmtId="0" fontId="5" fillId="7" borderId="0" xfId="1" applyFont="1" applyFill="1" applyAlignment="1">
      <alignment vertical="center" wrapText="1" readingOrder="1"/>
    </xf>
    <xf numFmtId="0" fontId="6" fillId="2" borderId="0" xfId="1" applyFont="1" applyFill="1" applyAlignment="1">
      <alignment vertical="center" wrapText="1" readingOrder="1"/>
    </xf>
    <xf numFmtId="0" fontId="6" fillId="3" borderId="0" xfId="1" applyFont="1" applyFill="1" applyAlignment="1">
      <alignment vertical="center" wrapText="1" readingOrder="1"/>
    </xf>
    <xf numFmtId="0" fontId="2" fillId="6" borderId="0" xfId="1" applyFont="1" applyFill="1" applyAlignment="1">
      <alignment vertical="center" wrapText="1" readingOrder="1"/>
    </xf>
    <xf numFmtId="0" fontId="2" fillId="0" borderId="1" xfId="1" applyFont="1" applyBorder="1" applyAlignment="1">
      <alignment vertical="center" wrapText="1" readingOrder="1"/>
    </xf>
    <xf numFmtId="0" fontId="1" fillId="0" borderId="1" xfId="1" applyFont="1" applyBorder="1" applyAlignment="1">
      <alignment vertical="top" wrapText="1"/>
    </xf>
    <xf numFmtId="0" fontId="6" fillId="4" borderId="0" xfId="1" applyFont="1" applyFill="1" applyAlignment="1">
      <alignment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C1C1FF"/>
      <rgbColor rgb="00E1E1FF"/>
      <rgbColor rgb="00B9E9FF"/>
      <rgbColor rgb="00FEDE01"/>
      <rgbColor rgb="003535FF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3"/>
  <sheetViews>
    <sheetView showGridLines="0" tabSelected="1" workbookViewId="0">
      <selection activeCell="M219" sqref="M219"/>
    </sheetView>
  </sheetViews>
  <sheetFormatPr defaultRowHeight="15" x14ac:dyDescent="0.25"/>
  <cols>
    <col min="1" max="1" width="12.140625" style="8" customWidth="1"/>
    <col min="2" max="2" width="13.42578125" style="8" customWidth="1"/>
    <col min="3" max="3" width="47.28515625" style="8" customWidth="1"/>
    <col min="4" max="4" width="2.7109375" style="8" customWidth="1"/>
    <col min="5" max="5" width="11.7109375" style="8" customWidth="1"/>
    <col min="6" max="7" width="11.7109375" style="24" customWidth="1"/>
    <col min="8" max="16384" width="9.140625" style="8"/>
  </cols>
  <sheetData>
    <row r="1" spans="1:7" ht="19.899999999999999" customHeight="1" x14ac:dyDescent="0.25">
      <c r="A1" s="41"/>
      <c r="B1" s="42"/>
      <c r="C1" s="43" t="s">
        <v>198</v>
      </c>
      <c r="D1" s="42"/>
      <c r="E1" s="42"/>
      <c r="F1" s="40"/>
      <c r="G1" s="40"/>
    </row>
    <row r="2" spans="1:7" ht="9" customHeight="1" x14ac:dyDescent="0.25">
      <c r="A2" s="45"/>
      <c r="B2" s="46"/>
      <c r="C2" s="46"/>
      <c r="D2" s="46"/>
      <c r="E2" s="46"/>
      <c r="F2" s="44"/>
      <c r="G2" s="44"/>
    </row>
    <row r="3" spans="1:7" ht="13.5" hidden="1" customHeight="1" x14ac:dyDescent="0.25">
      <c r="A3" s="47"/>
      <c r="B3" s="48"/>
      <c r="C3" s="48"/>
      <c r="D3" s="48"/>
      <c r="E3" s="48"/>
      <c r="F3" s="32"/>
      <c r="G3" s="32"/>
    </row>
    <row r="4" spans="1:7" ht="15" customHeight="1" x14ac:dyDescent="0.25">
      <c r="A4" s="9" t="s">
        <v>1</v>
      </c>
      <c r="B4" s="9" t="s">
        <v>2</v>
      </c>
      <c r="C4" s="55" t="s">
        <v>3</v>
      </c>
      <c r="D4" s="56"/>
      <c r="E4" s="19" t="s">
        <v>4</v>
      </c>
      <c r="F4" s="39" t="s">
        <v>194</v>
      </c>
      <c r="G4" s="39" t="s">
        <v>195</v>
      </c>
    </row>
    <row r="5" spans="1:7" ht="22.5" x14ac:dyDescent="0.25">
      <c r="A5" s="7" t="s">
        <v>28</v>
      </c>
      <c r="B5" s="7" t="s">
        <v>92</v>
      </c>
      <c r="C5" s="51" t="s">
        <v>93</v>
      </c>
      <c r="D5" s="48"/>
      <c r="E5" s="18">
        <f>E6+E77+E172</f>
        <v>9364964</v>
      </c>
      <c r="F5" s="31">
        <f>F6+F77+F172</f>
        <v>8910309.2899999991</v>
      </c>
      <c r="G5" s="31">
        <f>F5/E5*100</f>
        <v>95.145152613507094</v>
      </c>
    </row>
    <row r="6" spans="1:7" x14ac:dyDescent="0.25">
      <c r="A6" s="1" t="s">
        <v>5</v>
      </c>
      <c r="B6" s="1" t="s">
        <v>44</v>
      </c>
      <c r="C6" s="52" t="s">
        <v>45</v>
      </c>
      <c r="D6" s="48"/>
      <c r="E6" s="17">
        <f>E7+E27+E56+E65</f>
        <v>7728186</v>
      </c>
      <c r="F6" s="30">
        <f>F7+F27+F56+F65</f>
        <v>7397500.8699999992</v>
      </c>
      <c r="G6" s="30">
        <f>F6/E6*100</f>
        <v>95.721051097890225</v>
      </c>
    </row>
    <row r="7" spans="1:7" x14ac:dyDescent="0.25">
      <c r="A7" s="2" t="s">
        <v>6</v>
      </c>
      <c r="B7" s="2" t="s">
        <v>67</v>
      </c>
      <c r="C7" s="53" t="s">
        <v>68</v>
      </c>
      <c r="D7" s="48"/>
      <c r="E7" s="15">
        <f t="shared" ref="E7:F7" si="0">E8</f>
        <v>144086</v>
      </c>
      <c r="F7" s="28">
        <f t="shared" si="0"/>
        <v>155827.18</v>
      </c>
      <c r="G7" s="28">
        <f>F7/E7*100</f>
        <v>108.14873061921352</v>
      </c>
    </row>
    <row r="8" spans="1:7" ht="22.5" x14ac:dyDescent="0.25">
      <c r="A8" s="3" t="s">
        <v>7</v>
      </c>
      <c r="B8" s="3" t="s">
        <v>10</v>
      </c>
      <c r="C8" s="57" t="s">
        <v>11</v>
      </c>
      <c r="D8" s="48"/>
      <c r="E8" s="16">
        <f t="shared" ref="E8:F8" si="1">E9+E14</f>
        <v>144086</v>
      </c>
      <c r="F8" s="29">
        <f t="shared" si="1"/>
        <v>155827.18</v>
      </c>
      <c r="G8" s="29">
        <f>F8/E8*100</f>
        <v>108.14873061921352</v>
      </c>
    </row>
    <row r="9" spans="1:7" x14ac:dyDescent="0.25">
      <c r="A9" s="4" t="s">
        <v>8</v>
      </c>
      <c r="B9" s="4" t="s">
        <v>65</v>
      </c>
      <c r="C9" s="49" t="s">
        <v>66</v>
      </c>
      <c r="D9" s="48"/>
      <c r="E9" s="13">
        <f t="shared" ref="E9:F9" si="2">E10+E12</f>
        <v>5100</v>
      </c>
      <c r="F9" s="26">
        <f t="shared" si="2"/>
        <v>3600</v>
      </c>
      <c r="G9" s="26">
        <f>F9/E9*100</f>
        <v>70.588235294117652</v>
      </c>
    </row>
    <row r="10" spans="1:7" x14ac:dyDescent="0.25">
      <c r="A10" s="5" t="s">
        <v>0</v>
      </c>
      <c r="B10" s="5" t="s">
        <v>24</v>
      </c>
      <c r="C10" s="50" t="s">
        <v>25</v>
      </c>
      <c r="D10" s="48"/>
      <c r="E10" s="14">
        <f>E11</f>
        <v>3100</v>
      </c>
      <c r="F10" s="27">
        <f t="shared" ref="F10:G10" si="3">F11</f>
        <v>1600</v>
      </c>
      <c r="G10" s="27">
        <f t="shared" si="3"/>
        <v>51.612903225806448</v>
      </c>
    </row>
    <row r="11" spans="1:7" x14ac:dyDescent="0.25">
      <c r="A11" s="6" t="s">
        <v>94</v>
      </c>
      <c r="B11" s="6" t="s">
        <v>24</v>
      </c>
      <c r="C11" s="54" t="s">
        <v>25</v>
      </c>
      <c r="D11" s="48"/>
      <c r="E11" s="12">
        <v>3100</v>
      </c>
      <c r="F11" s="25">
        <v>1600</v>
      </c>
      <c r="G11" s="25">
        <f>F11/E11*100</f>
        <v>51.612903225806448</v>
      </c>
    </row>
    <row r="12" spans="1:7" x14ac:dyDescent="0.25">
      <c r="A12" s="5" t="s">
        <v>0</v>
      </c>
      <c r="B12" s="5" t="s">
        <v>22</v>
      </c>
      <c r="C12" s="50" t="s">
        <v>23</v>
      </c>
      <c r="D12" s="48"/>
      <c r="E12" s="14">
        <f>E13</f>
        <v>2000</v>
      </c>
      <c r="F12" s="27">
        <f>F13</f>
        <v>2000</v>
      </c>
      <c r="G12" s="27">
        <f t="shared" ref="G12" si="4">G13</f>
        <v>100</v>
      </c>
    </row>
    <row r="13" spans="1:7" x14ac:dyDescent="0.25">
      <c r="A13" s="6" t="s">
        <v>95</v>
      </c>
      <c r="B13" s="6" t="s">
        <v>22</v>
      </c>
      <c r="C13" s="54" t="s">
        <v>23</v>
      </c>
      <c r="D13" s="48"/>
      <c r="E13" s="12">
        <v>2000</v>
      </c>
      <c r="F13" s="25">
        <v>2000</v>
      </c>
      <c r="G13" s="25">
        <f>F13/E13*100</f>
        <v>100</v>
      </c>
    </row>
    <row r="14" spans="1:7" x14ac:dyDescent="0.25">
      <c r="A14" s="4" t="s">
        <v>8</v>
      </c>
      <c r="B14" s="4" t="s">
        <v>48</v>
      </c>
      <c r="C14" s="49" t="s">
        <v>49</v>
      </c>
      <c r="D14" s="48"/>
      <c r="E14" s="13">
        <f t="shared" ref="E14:F14" si="5">E15+E17+E19+E21+E23+E25</f>
        <v>138986</v>
      </c>
      <c r="F14" s="26">
        <f t="shared" si="5"/>
        <v>152227.18</v>
      </c>
      <c r="G14" s="26">
        <f>F14/E14*100</f>
        <v>109.52698832975982</v>
      </c>
    </row>
    <row r="15" spans="1:7" x14ac:dyDescent="0.25">
      <c r="A15" s="5" t="s">
        <v>0</v>
      </c>
      <c r="B15" s="5" t="s">
        <v>24</v>
      </c>
      <c r="C15" s="50" t="s">
        <v>25</v>
      </c>
      <c r="D15" s="48"/>
      <c r="E15" s="14">
        <f>E16</f>
        <v>7200</v>
      </c>
      <c r="F15" s="27">
        <f t="shared" ref="F15:G15" si="6">F16</f>
        <v>7144.6</v>
      </c>
      <c r="G15" s="27">
        <f t="shared" si="6"/>
        <v>99.230555555555554</v>
      </c>
    </row>
    <row r="16" spans="1:7" ht="12.75" customHeight="1" x14ac:dyDescent="0.25">
      <c r="A16" s="6" t="s">
        <v>96</v>
      </c>
      <c r="B16" s="6" t="s">
        <v>24</v>
      </c>
      <c r="C16" s="54" t="s">
        <v>25</v>
      </c>
      <c r="D16" s="48"/>
      <c r="E16" s="12">
        <v>7200</v>
      </c>
      <c r="F16" s="25">
        <v>7144.6</v>
      </c>
      <c r="G16" s="25">
        <f>F16/E16*100</f>
        <v>99.230555555555554</v>
      </c>
    </row>
    <row r="17" spans="1:7" x14ac:dyDescent="0.25">
      <c r="A17" s="5" t="s">
        <v>0</v>
      </c>
      <c r="B17" s="5" t="s">
        <v>18</v>
      </c>
      <c r="C17" s="50" t="s">
        <v>19</v>
      </c>
      <c r="D17" s="48"/>
      <c r="E17" s="14">
        <f>E18</f>
        <v>39836</v>
      </c>
      <c r="F17" s="27">
        <f t="shared" ref="F17:G17" si="7">F18</f>
        <v>40210.26</v>
      </c>
      <c r="G17" s="27">
        <f t="shared" si="7"/>
        <v>100.93950195802792</v>
      </c>
    </row>
    <row r="18" spans="1:7" ht="12" customHeight="1" x14ac:dyDescent="0.25">
      <c r="A18" s="6" t="s">
        <v>97</v>
      </c>
      <c r="B18" s="6" t="s">
        <v>18</v>
      </c>
      <c r="C18" s="54" t="s">
        <v>19</v>
      </c>
      <c r="D18" s="48"/>
      <c r="E18" s="12">
        <v>39836</v>
      </c>
      <c r="F18" s="25">
        <v>40210.26</v>
      </c>
      <c r="G18" s="25">
        <f>F18/E18*100</f>
        <v>100.93950195802792</v>
      </c>
    </row>
    <row r="19" spans="1:7" x14ac:dyDescent="0.25">
      <c r="A19" s="5" t="s">
        <v>0</v>
      </c>
      <c r="B19" s="5" t="s">
        <v>12</v>
      </c>
      <c r="C19" s="50" t="s">
        <v>13</v>
      </c>
      <c r="D19" s="48"/>
      <c r="E19" s="14">
        <f>E20</f>
        <v>84150</v>
      </c>
      <c r="F19" s="27">
        <f t="shared" ref="F19:G19" si="8">F20</f>
        <v>96874.69</v>
      </c>
      <c r="G19" s="27">
        <f t="shared" si="8"/>
        <v>115.12143790849674</v>
      </c>
    </row>
    <row r="20" spans="1:7" ht="12.75" customHeight="1" x14ac:dyDescent="0.25">
      <c r="A20" s="6" t="s">
        <v>98</v>
      </c>
      <c r="B20" s="6" t="s">
        <v>12</v>
      </c>
      <c r="C20" s="54" t="s">
        <v>13</v>
      </c>
      <c r="D20" s="48"/>
      <c r="E20" s="12">
        <v>84150</v>
      </c>
      <c r="F20" s="25">
        <v>96874.69</v>
      </c>
      <c r="G20" s="25">
        <f>F20/E20*100</f>
        <v>115.12143790849674</v>
      </c>
    </row>
    <row r="21" spans="1:7" x14ac:dyDescent="0.25">
      <c r="A21" s="5" t="s">
        <v>0</v>
      </c>
      <c r="B21" s="5" t="s">
        <v>22</v>
      </c>
      <c r="C21" s="50" t="s">
        <v>23</v>
      </c>
      <c r="D21" s="48"/>
      <c r="E21" s="14">
        <f>E22</f>
        <v>1100</v>
      </c>
      <c r="F21" s="27">
        <f t="shared" ref="F21:G21" si="9">F22</f>
        <v>1396.82</v>
      </c>
      <c r="G21" s="27">
        <f t="shared" si="9"/>
        <v>126.98363636363636</v>
      </c>
    </row>
    <row r="22" spans="1:7" ht="12.75" customHeight="1" x14ac:dyDescent="0.25">
      <c r="A22" s="6" t="s">
        <v>99</v>
      </c>
      <c r="B22" s="6" t="s">
        <v>22</v>
      </c>
      <c r="C22" s="54" t="s">
        <v>23</v>
      </c>
      <c r="D22" s="48"/>
      <c r="E22" s="12">
        <v>1100</v>
      </c>
      <c r="F22" s="25">
        <v>1396.82</v>
      </c>
      <c r="G22" s="25">
        <f>F22/E22*100</f>
        <v>126.98363636363636</v>
      </c>
    </row>
    <row r="23" spans="1:7" x14ac:dyDescent="0.25">
      <c r="A23" s="5" t="s">
        <v>0</v>
      </c>
      <c r="B23" s="5" t="s">
        <v>20</v>
      </c>
      <c r="C23" s="50" t="s">
        <v>21</v>
      </c>
      <c r="D23" s="48"/>
      <c r="E23" s="14">
        <f>E24</f>
        <v>6700</v>
      </c>
      <c r="F23" s="27">
        <f t="shared" ref="F23:G23" si="10">F24</f>
        <v>6600.81</v>
      </c>
      <c r="G23" s="27">
        <f t="shared" si="10"/>
        <v>98.519552238805971</v>
      </c>
    </row>
    <row r="24" spans="1:7" ht="12" customHeight="1" x14ac:dyDescent="0.25">
      <c r="A24" s="6" t="s">
        <v>100</v>
      </c>
      <c r="B24" s="6" t="s">
        <v>20</v>
      </c>
      <c r="C24" s="54" t="s">
        <v>21</v>
      </c>
      <c r="D24" s="48"/>
      <c r="E24" s="12">
        <v>6700</v>
      </c>
      <c r="F24" s="25">
        <v>6600.81</v>
      </c>
      <c r="G24" s="25">
        <f>F24/E24*100</f>
        <v>98.519552238805971</v>
      </c>
    </row>
    <row r="25" spans="1:7" x14ac:dyDescent="0.25">
      <c r="A25" s="5" t="s">
        <v>0</v>
      </c>
      <c r="B25" s="5" t="s">
        <v>26</v>
      </c>
      <c r="C25" s="50" t="s">
        <v>27</v>
      </c>
      <c r="D25" s="48"/>
      <c r="E25" s="14">
        <f>E26</f>
        <v>0</v>
      </c>
      <c r="F25" s="27">
        <f t="shared" ref="F25:G25" si="11">F26</f>
        <v>0</v>
      </c>
      <c r="G25" s="27" t="e">
        <f t="shared" si="11"/>
        <v>#DIV/0!</v>
      </c>
    </row>
    <row r="26" spans="1:7" ht="11.25" customHeight="1" x14ac:dyDescent="0.25">
      <c r="A26" s="6" t="s">
        <v>101</v>
      </c>
      <c r="B26" s="6" t="s">
        <v>26</v>
      </c>
      <c r="C26" s="54" t="s">
        <v>27</v>
      </c>
      <c r="D26" s="48"/>
      <c r="E26" s="12">
        <v>0</v>
      </c>
      <c r="F26" s="25">
        <v>0</v>
      </c>
      <c r="G26" s="25" t="e">
        <f>F26/E26*100</f>
        <v>#DIV/0!</v>
      </c>
    </row>
    <row r="27" spans="1:7" x14ac:dyDescent="0.25">
      <c r="A27" s="2" t="s">
        <v>6</v>
      </c>
      <c r="B27" s="2" t="s">
        <v>46</v>
      </c>
      <c r="C27" s="53" t="s">
        <v>47</v>
      </c>
      <c r="D27" s="48"/>
      <c r="E27" s="15">
        <f t="shared" ref="E27:F27" si="12">E28</f>
        <v>566300</v>
      </c>
      <c r="F27" s="28">
        <f t="shared" si="12"/>
        <v>340807.29000000004</v>
      </c>
      <c r="G27" s="28">
        <f>F27/E27*100</f>
        <v>60.181403849549717</v>
      </c>
    </row>
    <row r="28" spans="1:7" ht="22.5" x14ac:dyDescent="0.25">
      <c r="A28" s="3" t="s">
        <v>7</v>
      </c>
      <c r="B28" s="3" t="s">
        <v>10</v>
      </c>
      <c r="C28" s="57" t="s">
        <v>11</v>
      </c>
      <c r="D28" s="48"/>
      <c r="E28" s="16">
        <f t="shared" ref="E28:F28" si="13">E29+E32+E37+E51</f>
        <v>566300</v>
      </c>
      <c r="F28" s="29">
        <f t="shared" si="13"/>
        <v>340807.29000000004</v>
      </c>
      <c r="G28" s="29">
        <f>F28/E28*100</f>
        <v>60.181403849549717</v>
      </c>
    </row>
    <row r="29" spans="1:7" x14ac:dyDescent="0.25">
      <c r="A29" s="4" t="s">
        <v>8</v>
      </c>
      <c r="B29" s="4" t="s">
        <v>65</v>
      </c>
      <c r="C29" s="49" t="s">
        <v>66</v>
      </c>
      <c r="D29" s="48"/>
      <c r="E29" s="13">
        <f t="shared" ref="E29:F29" si="14">E30</f>
        <v>1000</v>
      </c>
      <c r="F29" s="26">
        <f t="shared" si="14"/>
        <v>0</v>
      </c>
      <c r="G29" s="26">
        <f>F29/E29*100</f>
        <v>0</v>
      </c>
    </row>
    <row r="30" spans="1:7" x14ac:dyDescent="0.25">
      <c r="A30" s="5" t="s">
        <v>0</v>
      </c>
      <c r="B30" s="5" t="s">
        <v>18</v>
      </c>
      <c r="C30" s="50" t="s">
        <v>19</v>
      </c>
      <c r="D30" s="48"/>
      <c r="E30" s="14">
        <f t="shared" ref="E30:F30" si="15">E31</f>
        <v>1000</v>
      </c>
      <c r="F30" s="27">
        <f t="shared" si="15"/>
        <v>0</v>
      </c>
      <c r="G30" s="27">
        <f t="shared" ref="G30" si="16">G31</f>
        <v>0</v>
      </c>
    </row>
    <row r="31" spans="1:7" ht="14.25" customHeight="1" x14ac:dyDescent="0.25">
      <c r="A31" s="6" t="s">
        <v>102</v>
      </c>
      <c r="B31" s="6" t="s">
        <v>18</v>
      </c>
      <c r="C31" s="54" t="s">
        <v>19</v>
      </c>
      <c r="D31" s="48"/>
      <c r="E31" s="12">
        <v>1000</v>
      </c>
      <c r="F31" s="25">
        <v>0</v>
      </c>
      <c r="G31" s="25">
        <f>F31/E31*100</f>
        <v>0</v>
      </c>
    </row>
    <row r="32" spans="1:7" x14ac:dyDescent="0.25">
      <c r="A32" s="4" t="s">
        <v>8</v>
      </c>
      <c r="B32" s="4" t="s">
        <v>48</v>
      </c>
      <c r="C32" s="49" t="s">
        <v>49</v>
      </c>
      <c r="D32" s="48"/>
      <c r="E32" s="13">
        <f t="shared" ref="E32:F32" si="17">E33+E35</f>
        <v>415000</v>
      </c>
      <c r="F32" s="26">
        <f t="shared" si="17"/>
        <v>240948.72</v>
      </c>
      <c r="G32" s="26">
        <f>F32/E32*100</f>
        <v>58.059932530120484</v>
      </c>
    </row>
    <row r="33" spans="1:7" x14ac:dyDescent="0.25">
      <c r="A33" s="5" t="s">
        <v>0</v>
      </c>
      <c r="B33" s="5" t="s">
        <v>18</v>
      </c>
      <c r="C33" s="50" t="s">
        <v>19</v>
      </c>
      <c r="D33" s="48"/>
      <c r="E33" s="14">
        <f t="shared" ref="E33:F33" si="18">E34</f>
        <v>400000</v>
      </c>
      <c r="F33" s="27">
        <f t="shared" si="18"/>
        <v>228613.72</v>
      </c>
      <c r="G33" s="27">
        <f t="shared" ref="G33" si="19">G34</f>
        <v>57.153430000000007</v>
      </c>
    </row>
    <row r="34" spans="1:7" ht="12.75" customHeight="1" x14ac:dyDescent="0.25">
      <c r="A34" s="6" t="s">
        <v>103</v>
      </c>
      <c r="B34" s="6" t="s">
        <v>18</v>
      </c>
      <c r="C34" s="54" t="s">
        <v>19</v>
      </c>
      <c r="D34" s="48"/>
      <c r="E34" s="12">
        <v>400000</v>
      </c>
      <c r="F34" s="25">
        <v>228613.72</v>
      </c>
      <c r="G34" s="25">
        <f>F34/E34*100</f>
        <v>57.153430000000007</v>
      </c>
    </row>
    <row r="35" spans="1:7" ht="12" customHeight="1" x14ac:dyDescent="0.25">
      <c r="A35" s="5" t="s">
        <v>0</v>
      </c>
      <c r="B35" s="5" t="s">
        <v>12</v>
      </c>
      <c r="C35" s="50" t="s">
        <v>13</v>
      </c>
      <c r="D35" s="48"/>
      <c r="E35" s="14">
        <f t="shared" ref="E35:F35" si="20">E36</f>
        <v>15000</v>
      </c>
      <c r="F35" s="27">
        <f t="shared" si="20"/>
        <v>12335</v>
      </c>
      <c r="G35" s="27">
        <f t="shared" ref="G35" si="21">G36</f>
        <v>82.233333333333334</v>
      </c>
    </row>
    <row r="36" spans="1:7" x14ac:dyDescent="0.25">
      <c r="A36" s="6" t="s">
        <v>104</v>
      </c>
      <c r="B36" s="6" t="s">
        <v>12</v>
      </c>
      <c r="C36" s="54" t="s">
        <v>13</v>
      </c>
      <c r="D36" s="48"/>
      <c r="E36" s="12">
        <v>15000</v>
      </c>
      <c r="F36" s="25">
        <v>12335</v>
      </c>
      <c r="G36" s="25">
        <f>F36/E36*100</f>
        <v>82.233333333333334</v>
      </c>
    </row>
    <row r="37" spans="1:7" x14ac:dyDescent="0.25">
      <c r="A37" s="4" t="s">
        <v>8</v>
      </c>
      <c r="B37" s="4" t="s">
        <v>37</v>
      </c>
      <c r="C37" s="49" t="s">
        <v>38</v>
      </c>
      <c r="D37" s="48"/>
      <c r="E37" s="13">
        <f>E38+E40+E43+E46+E49</f>
        <v>132300</v>
      </c>
      <c r="F37" s="26">
        <f>F38+F40+F43+F46+F49</f>
        <v>89007.94</v>
      </c>
      <c r="G37" s="26">
        <f>F37/E37*100</f>
        <v>67.277354497354509</v>
      </c>
    </row>
    <row r="38" spans="1:7" x14ac:dyDescent="0.25">
      <c r="A38" s="5" t="s">
        <v>0</v>
      </c>
      <c r="B38" s="5" t="s">
        <v>24</v>
      </c>
      <c r="C38" s="50" t="s">
        <v>25</v>
      </c>
      <c r="D38" s="48"/>
      <c r="E38" s="14">
        <f t="shared" ref="E38:F38" si="22">E39</f>
        <v>15400</v>
      </c>
      <c r="F38" s="27">
        <f t="shared" si="22"/>
        <v>15475.58</v>
      </c>
      <c r="G38" s="27">
        <f t="shared" ref="G38" si="23">G39</f>
        <v>100.49077922077923</v>
      </c>
    </row>
    <row r="39" spans="1:7" ht="13.5" customHeight="1" x14ac:dyDescent="0.25">
      <c r="A39" s="6" t="s">
        <v>105</v>
      </c>
      <c r="B39" s="6" t="s">
        <v>24</v>
      </c>
      <c r="C39" s="54" t="s">
        <v>25</v>
      </c>
      <c r="D39" s="48"/>
      <c r="E39" s="12">
        <v>15400</v>
      </c>
      <c r="F39" s="25">
        <v>15475.58</v>
      </c>
      <c r="G39" s="25">
        <f>F39/E39*100</f>
        <v>100.49077922077923</v>
      </c>
    </row>
    <row r="40" spans="1:7" x14ac:dyDescent="0.25">
      <c r="A40" s="5" t="s">
        <v>0</v>
      </c>
      <c r="B40" s="5" t="s">
        <v>18</v>
      </c>
      <c r="C40" s="50" t="s">
        <v>19</v>
      </c>
      <c r="D40" s="48"/>
      <c r="E40" s="14">
        <f t="shared" ref="E40:F40" si="24">E41+E42</f>
        <v>45400</v>
      </c>
      <c r="F40" s="27">
        <f t="shared" si="24"/>
        <v>33910.44</v>
      </c>
      <c r="G40" s="27">
        <f t="shared" ref="G40" si="25">G41</f>
        <v>73.763149606299223</v>
      </c>
    </row>
    <row r="41" spans="1:7" ht="13.5" customHeight="1" x14ac:dyDescent="0.25">
      <c r="A41" s="6" t="s">
        <v>106</v>
      </c>
      <c r="B41" s="6" t="s">
        <v>18</v>
      </c>
      <c r="C41" s="54" t="s">
        <v>19</v>
      </c>
      <c r="D41" s="48"/>
      <c r="E41" s="12">
        <v>25400</v>
      </c>
      <c r="F41" s="25">
        <v>18735.84</v>
      </c>
      <c r="G41" s="25">
        <f t="shared" ref="G41:G42" si="26">F41/E41*100</f>
        <v>73.763149606299223</v>
      </c>
    </row>
    <row r="42" spans="1:7" ht="13.5" customHeight="1" x14ac:dyDescent="0.25">
      <c r="A42" s="6" t="s">
        <v>107</v>
      </c>
      <c r="B42" s="6" t="s">
        <v>18</v>
      </c>
      <c r="C42" s="54" t="s">
        <v>108</v>
      </c>
      <c r="D42" s="48"/>
      <c r="E42" s="12">
        <v>20000</v>
      </c>
      <c r="F42" s="25">
        <v>15174.6</v>
      </c>
      <c r="G42" s="25">
        <f t="shared" si="26"/>
        <v>75.873000000000005</v>
      </c>
    </row>
    <row r="43" spans="1:7" x14ac:dyDescent="0.25">
      <c r="A43" s="5" t="s">
        <v>0</v>
      </c>
      <c r="B43" s="5" t="s">
        <v>12</v>
      </c>
      <c r="C43" s="50" t="s">
        <v>13</v>
      </c>
      <c r="D43" s="48"/>
      <c r="E43" s="14">
        <f t="shared" ref="E43:F43" si="27">E44+E45</f>
        <v>63800</v>
      </c>
      <c r="F43" s="27">
        <f t="shared" si="27"/>
        <v>34904.58</v>
      </c>
      <c r="G43" s="27">
        <f t="shared" ref="G43" si="28">G44</f>
        <v>101.37117647058824</v>
      </c>
    </row>
    <row r="44" spans="1:7" ht="12.75" customHeight="1" x14ac:dyDescent="0.25">
      <c r="A44" s="6" t="s">
        <v>109</v>
      </c>
      <c r="B44" s="6" t="s">
        <v>12</v>
      </c>
      <c r="C44" s="54" t="s">
        <v>13</v>
      </c>
      <c r="D44" s="48"/>
      <c r="E44" s="12">
        <v>30600</v>
      </c>
      <c r="F44" s="25">
        <v>31019.58</v>
      </c>
      <c r="G44" s="25">
        <f t="shared" ref="G44:G45" si="29">F44/E44*100</f>
        <v>101.37117647058824</v>
      </c>
    </row>
    <row r="45" spans="1:7" ht="13.5" customHeight="1" x14ac:dyDescent="0.25">
      <c r="A45" s="6" t="s">
        <v>110</v>
      </c>
      <c r="B45" s="6" t="s">
        <v>12</v>
      </c>
      <c r="C45" s="54" t="s">
        <v>111</v>
      </c>
      <c r="D45" s="48"/>
      <c r="E45" s="12">
        <v>33200</v>
      </c>
      <c r="F45" s="25">
        <v>3885</v>
      </c>
      <c r="G45" s="25">
        <f t="shared" si="29"/>
        <v>11.701807228915664</v>
      </c>
    </row>
    <row r="46" spans="1:7" x14ac:dyDescent="0.25">
      <c r="A46" s="5" t="s">
        <v>0</v>
      </c>
      <c r="B46" s="5" t="s">
        <v>22</v>
      </c>
      <c r="C46" s="50" t="s">
        <v>23</v>
      </c>
      <c r="D46" s="48"/>
      <c r="E46" s="14">
        <f t="shared" ref="E46:F46" si="30">E47+E48</f>
        <v>7500</v>
      </c>
      <c r="F46" s="27">
        <f t="shared" si="30"/>
        <v>4710.8100000000004</v>
      </c>
      <c r="G46" s="27">
        <f t="shared" ref="G46" si="31">G47</f>
        <v>104.68466666666667</v>
      </c>
    </row>
    <row r="47" spans="1:7" ht="12.75" customHeight="1" x14ac:dyDescent="0.25">
      <c r="A47" s="6" t="s">
        <v>112</v>
      </c>
      <c r="B47" s="6" t="s">
        <v>22</v>
      </c>
      <c r="C47" s="54" t="s">
        <v>23</v>
      </c>
      <c r="D47" s="48"/>
      <c r="E47" s="12">
        <v>4500</v>
      </c>
      <c r="F47" s="25">
        <v>4710.8100000000004</v>
      </c>
      <c r="G47" s="25">
        <f t="shared" ref="G47:G48" si="32">F47/E47*100</f>
        <v>104.68466666666667</v>
      </c>
    </row>
    <row r="48" spans="1:7" ht="12.75" customHeight="1" x14ac:dyDescent="0.25">
      <c r="A48" s="6" t="s">
        <v>113</v>
      </c>
      <c r="B48" s="6" t="s">
        <v>22</v>
      </c>
      <c r="C48" s="54" t="s">
        <v>114</v>
      </c>
      <c r="D48" s="48"/>
      <c r="E48" s="12">
        <v>3000</v>
      </c>
      <c r="F48" s="25">
        <v>0</v>
      </c>
      <c r="G48" s="25">
        <f t="shared" si="32"/>
        <v>0</v>
      </c>
    </row>
    <row r="49" spans="1:7" x14ac:dyDescent="0.25">
      <c r="A49" s="5" t="s">
        <v>0</v>
      </c>
      <c r="B49" s="5" t="s">
        <v>20</v>
      </c>
      <c r="C49" s="50" t="s">
        <v>21</v>
      </c>
      <c r="D49" s="48"/>
      <c r="E49" s="14">
        <f t="shared" ref="E49:F49" si="33">E50</f>
        <v>200</v>
      </c>
      <c r="F49" s="27">
        <f t="shared" si="33"/>
        <v>6.53</v>
      </c>
      <c r="G49" s="27">
        <f t="shared" ref="G49" si="34">G50</f>
        <v>3.2649999999999997</v>
      </c>
    </row>
    <row r="50" spans="1:7" ht="12.75" customHeight="1" x14ac:dyDescent="0.25">
      <c r="A50" s="6" t="s">
        <v>115</v>
      </c>
      <c r="B50" s="6" t="s">
        <v>20</v>
      </c>
      <c r="C50" s="54" t="s">
        <v>21</v>
      </c>
      <c r="D50" s="48"/>
      <c r="E50" s="12">
        <v>200</v>
      </c>
      <c r="F50" s="25">
        <v>6.53</v>
      </c>
      <c r="G50" s="25">
        <f>F50/E50*100</f>
        <v>3.2649999999999997</v>
      </c>
    </row>
    <row r="51" spans="1:7" x14ac:dyDescent="0.25">
      <c r="A51" s="4" t="s">
        <v>8</v>
      </c>
      <c r="B51" s="4" t="s">
        <v>41</v>
      </c>
      <c r="C51" s="49" t="s">
        <v>42</v>
      </c>
      <c r="D51" s="48"/>
      <c r="E51" s="13">
        <f t="shared" ref="E51:F51" si="35">E52+E54</f>
        <v>18000</v>
      </c>
      <c r="F51" s="26">
        <f t="shared" si="35"/>
        <v>10850.63</v>
      </c>
      <c r="G51" s="26">
        <f>F51/E51*100</f>
        <v>60.281277777777774</v>
      </c>
    </row>
    <row r="52" spans="1:7" x14ac:dyDescent="0.25">
      <c r="A52" s="5" t="s">
        <v>0</v>
      </c>
      <c r="B52" s="5" t="s">
        <v>12</v>
      </c>
      <c r="C52" s="50" t="s">
        <v>13</v>
      </c>
      <c r="D52" s="48"/>
      <c r="E52" s="14">
        <f t="shared" ref="E52:F52" si="36">E53</f>
        <v>17000</v>
      </c>
      <c r="F52" s="27">
        <f t="shared" si="36"/>
        <v>10850.63</v>
      </c>
      <c r="G52" s="27">
        <f t="shared" ref="G52" si="37">G53</f>
        <v>63.827235294117642</v>
      </c>
    </row>
    <row r="53" spans="1:7" ht="13.5" customHeight="1" x14ac:dyDescent="0.25">
      <c r="A53" s="6" t="s">
        <v>116</v>
      </c>
      <c r="B53" s="6" t="s">
        <v>12</v>
      </c>
      <c r="C53" s="54" t="s">
        <v>117</v>
      </c>
      <c r="D53" s="48"/>
      <c r="E53" s="12">
        <v>17000</v>
      </c>
      <c r="F53" s="25">
        <v>10850.63</v>
      </c>
      <c r="G53" s="25">
        <f>F53/E53*100</f>
        <v>63.827235294117642</v>
      </c>
    </row>
    <row r="54" spans="1:7" x14ac:dyDescent="0.25">
      <c r="A54" s="5" t="s">
        <v>0</v>
      </c>
      <c r="B54" s="5" t="s">
        <v>22</v>
      </c>
      <c r="C54" s="50" t="s">
        <v>23</v>
      </c>
      <c r="D54" s="48"/>
      <c r="E54" s="14">
        <f t="shared" ref="E54:F54" si="38">E55</f>
        <v>1000</v>
      </c>
      <c r="F54" s="27">
        <f t="shared" si="38"/>
        <v>0</v>
      </c>
      <c r="G54" s="27">
        <f t="shared" ref="G54" si="39">G55</f>
        <v>0</v>
      </c>
    </row>
    <row r="55" spans="1:7" ht="12.75" customHeight="1" x14ac:dyDescent="0.25">
      <c r="A55" s="6" t="s">
        <v>118</v>
      </c>
      <c r="B55" s="6" t="s">
        <v>22</v>
      </c>
      <c r="C55" s="54" t="s">
        <v>119</v>
      </c>
      <c r="D55" s="48"/>
      <c r="E55" s="12">
        <v>1000</v>
      </c>
      <c r="F55" s="25">
        <v>0</v>
      </c>
      <c r="G55" s="25">
        <f>F55/E55*100</f>
        <v>0</v>
      </c>
    </row>
    <row r="56" spans="1:7" x14ac:dyDescent="0.25">
      <c r="A56" s="2" t="s">
        <v>6</v>
      </c>
      <c r="B56" s="2" t="s">
        <v>71</v>
      </c>
      <c r="C56" s="53" t="s">
        <v>72</v>
      </c>
      <c r="D56" s="48"/>
      <c r="E56" s="15">
        <f t="shared" ref="E56:F56" si="40">E57</f>
        <v>6553300</v>
      </c>
      <c r="F56" s="28">
        <f t="shared" si="40"/>
        <v>6497881.0099999998</v>
      </c>
      <c r="G56" s="28">
        <f>F56/E56*100</f>
        <v>99.15433461004379</v>
      </c>
    </row>
    <row r="57" spans="1:7" ht="22.5" x14ac:dyDescent="0.25">
      <c r="A57" s="3" t="s">
        <v>7</v>
      </c>
      <c r="B57" s="3" t="s">
        <v>10</v>
      </c>
      <c r="C57" s="57" t="s">
        <v>11</v>
      </c>
      <c r="D57" s="48"/>
      <c r="E57" s="16">
        <f t="shared" ref="E57:F57" si="41">E58</f>
        <v>6553300</v>
      </c>
      <c r="F57" s="29">
        <f t="shared" si="41"/>
        <v>6497881.0099999998</v>
      </c>
      <c r="G57" s="29">
        <f>F57/E57*100</f>
        <v>99.15433461004379</v>
      </c>
    </row>
    <row r="58" spans="1:7" x14ac:dyDescent="0.25">
      <c r="A58" s="4" t="s">
        <v>8</v>
      </c>
      <c r="B58" s="4" t="s">
        <v>39</v>
      </c>
      <c r="C58" s="49" t="s">
        <v>40</v>
      </c>
      <c r="D58" s="48"/>
      <c r="E58" s="13">
        <f t="shared" ref="E58:F58" si="42">E59+E62</f>
        <v>6553300</v>
      </c>
      <c r="F58" s="26">
        <f t="shared" si="42"/>
        <v>6497881.0099999998</v>
      </c>
      <c r="G58" s="26">
        <f>F58/E58*100</f>
        <v>99.15433461004379</v>
      </c>
    </row>
    <row r="59" spans="1:7" x14ac:dyDescent="0.25">
      <c r="A59" s="5" t="s">
        <v>0</v>
      </c>
      <c r="B59" s="5" t="s">
        <v>31</v>
      </c>
      <c r="C59" s="50" t="s">
        <v>32</v>
      </c>
      <c r="D59" s="48"/>
      <c r="E59" s="14">
        <f t="shared" ref="E59:F59" si="43">E60+E61</f>
        <v>5630300</v>
      </c>
      <c r="F59" s="27">
        <f t="shared" si="43"/>
        <v>5577910.3399999999</v>
      </c>
      <c r="G59" s="27">
        <f t="shared" ref="G59" si="44">G60</f>
        <v>45.762999999999998</v>
      </c>
    </row>
    <row r="60" spans="1:7" ht="12" customHeight="1" x14ac:dyDescent="0.25">
      <c r="A60" s="6" t="s">
        <v>120</v>
      </c>
      <c r="B60" s="6" t="s">
        <v>31</v>
      </c>
      <c r="C60" s="54" t="s">
        <v>121</v>
      </c>
      <c r="D60" s="48"/>
      <c r="E60" s="12">
        <v>70000</v>
      </c>
      <c r="F60" s="25">
        <v>32034.1</v>
      </c>
      <c r="G60" s="25">
        <f t="shared" ref="G60:G61" si="45">F60/E60*100</f>
        <v>45.762999999999998</v>
      </c>
    </row>
    <row r="61" spans="1:7" ht="10.5" customHeight="1" x14ac:dyDescent="0.25">
      <c r="A61" s="6" t="s">
        <v>122</v>
      </c>
      <c r="B61" s="6" t="s">
        <v>31</v>
      </c>
      <c r="C61" s="54" t="s">
        <v>123</v>
      </c>
      <c r="D61" s="48"/>
      <c r="E61" s="12">
        <v>5560300</v>
      </c>
      <c r="F61" s="25">
        <v>5545876.2400000002</v>
      </c>
      <c r="G61" s="25">
        <f t="shared" si="45"/>
        <v>99.74059385284967</v>
      </c>
    </row>
    <row r="62" spans="1:7" x14ac:dyDescent="0.25">
      <c r="A62" s="5" t="s">
        <v>0</v>
      </c>
      <c r="B62" s="5" t="s">
        <v>33</v>
      </c>
      <c r="C62" s="50" t="s">
        <v>34</v>
      </c>
      <c r="D62" s="48"/>
      <c r="E62" s="14">
        <f t="shared" ref="E62:F62" si="46">E63+E64</f>
        <v>923000</v>
      </c>
      <c r="F62" s="27">
        <f t="shared" si="46"/>
        <v>919970.66999999993</v>
      </c>
      <c r="G62" s="27">
        <f t="shared" ref="G62" si="47">G63</f>
        <v>45.916166666666662</v>
      </c>
    </row>
    <row r="63" spans="1:7" ht="12.75" customHeight="1" x14ac:dyDescent="0.25">
      <c r="A63" s="6" t="s">
        <v>124</v>
      </c>
      <c r="B63" s="6" t="s">
        <v>33</v>
      </c>
      <c r="C63" s="54" t="s">
        <v>125</v>
      </c>
      <c r="D63" s="48"/>
      <c r="E63" s="12">
        <v>12000</v>
      </c>
      <c r="F63" s="25">
        <v>5509.94</v>
      </c>
      <c r="G63" s="25">
        <f t="shared" ref="G63:G64" si="48">F63/E63*100</f>
        <v>45.916166666666662</v>
      </c>
    </row>
    <row r="64" spans="1:7" ht="11.25" customHeight="1" x14ac:dyDescent="0.25">
      <c r="A64" s="6" t="s">
        <v>126</v>
      </c>
      <c r="B64" s="6" t="s">
        <v>33</v>
      </c>
      <c r="C64" s="54" t="s">
        <v>34</v>
      </c>
      <c r="D64" s="48"/>
      <c r="E64" s="12">
        <v>911000</v>
      </c>
      <c r="F64" s="25">
        <v>914460.73</v>
      </c>
      <c r="G64" s="25">
        <f t="shared" si="48"/>
        <v>100.37988254665203</v>
      </c>
    </row>
    <row r="65" spans="1:7" x14ac:dyDescent="0.25">
      <c r="A65" s="2" t="s">
        <v>6</v>
      </c>
      <c r="B65" s="2" t="s">
        <v>73</v>
      </c>
      <c r="C65" s="53" t="s">
        <v>74</v>
      </c>
      <c r="D65" s="48"/>
      <c r="E65" s="15">
        <f t="shared" ref="E65:F65" si="49">E66</f>
        <v>464500</v>
      </c>
      <c r="F65" s="28">
        <f t="shared" si="49"/>
        <v>402985.39</v>
      </c>
      <c r="G65" s="28">
        <f>F65/E65*100</f>
        <v>86.756811625403657</v>
      </c>
    </row>
    <row r="66" spans="1:7" ht="22.5" x14ac:dyDescent="0.25">
      <c r="A66" s="3" t="s">
        <v>7</v>
      </c>
      <c r="B66" s="3" t="s">
        <v>10</v>
      </c>
      <c r="C66" s="57" t="s">
        <v>11</v>
      </c>
      <c r="D66" s="48"/>
      <c r="E66" s="16">
        <f t="shared" ref="E66:F66" si="50">E67</f>
        <v>464500</v>
      </c>
      <c r="F66" s="29">
        <f t="shared" si="50"/>
        <v>402985.39</v>
      </c>
      <c r="G66" s="29">
        <f>F66/E66*100</f>
        <v>86.756811625403657</v>
      </c>
    </row>
    <row r="67" spans="1:7" x14ac:dyDescent="0.25">
      <c r="A67" s="4" t="s">
        <v>8</v>
      </c>
      <c r="B67" s="4" t="s">
        <v>39</v>
      </c>
      <c r="C67" s="49" t="s">
        <v>40</v>
      </c>
      <c r="D67" s="48"/>
      <c r="E67" s="13">
        <f t="shared" ref="E67:F67" si="51">E68+E70+E72+E75</f>
        <v>464500</v>
      </c>
      <c r="F67" s="26">
        <f t="shared" si="51"/>
        <v>402985.39</v>
      </c>
      <c r="G67" s="26">
        <f>F67/E67*100</f>
        <v>86.756811625403657</v>
      </c>
    </row>
    <row r="68" spans="1:7" x14ac:dyDescent="0.25">
      <c r="A68" s="5" t="s">
        <v>0</v>
      </c>
      <c r="B68" s="5" t="s">
        <v>35</v>
      </c>
      <c r="C68" s="50" t="s">
        <v>36</v>
      </c>
      <c r="D68" s="48"/>
      <c r="E68" s="14">
        <f t="shared" ref="E68:F68" si="52">E69</f>
        <v>259100</v>
      </c>
      <c r="F68" s="27">
        <f t="shared" si="52"/>
        <v>247720.05</v>
      </c>
      <c r="G68" s="27">
        <f t="shared" ref="G68" si="53">G69</f>
        <v>95.607892705519106</v>
      </c>
    </row>
    <row r="69" spans="1:7" ht="12.75" customHeight="1" x14ac:dyDescent="0.25">
      <c r="A69" s="6" t="s">
        <v>127</v>
      </c>
      <c r="B69" s="6" t="s">
        <v>35</v>
      </c>
      <c r="C69" s="54" t="s">
        <v>36</v>
      </c>
      <c r="D69" s="48"/>
      <c r="E69" s="12">
        <v>259100</v>
      </c>
      <c r="F69" s="25">
        <v>247720.05</v>
      </c>
      <c r="G69" s="25">
        <f>F69/E69*100</f>
        <v>95.607892705519106</v>
      </c>
    </row>
    <row r="70" spans="1:7" x14ac:dyDescent="0.25">
      <c r="A70" s="5" t="s">
        <v>0</v>
      </c>
      <c r="B70" s="5" t="s">
        <v>24</v>
      </c>
      <c r="C70" s="50" t="s">
        <v>25</v>
      </c>
      <c r="D70" s="48"/>
      <c r="E70" s="14">
        <f t="shared" ref="E70:F70" si="54">E71</f>
        <v>110000</v>
      </c>
      <c r="F70" s="27">
        <f t="shared" si="54"/>
        <v>98907.89</v>
      </c>
      <c r="G70" s="27">
        <f t="shared" ref="G70" si="55">G71</f>
        <v>89.916263636363638</v>
      </c>
    </row>
    <row r="71" spans="1:7" ht="13.5" customHeight="1" x14ac:dyDescent="0.25">
      <c r="A71" s="6" t="s">
        <v>128</v>
      </c>
      <c r="B71" s="6" t="s">
        <v>24</v>
      </c>
      <c r="C71" s="54" t="s">
        <v>25</v>
      </c>
      <c r="D71" s="48"/>
      <c r="E71" s="12">
        <v>110000</v>
      </c>
      <c r="F71" s="25">
        <v>98907.89</v>
      </c>
      <c r="G71" s="25">
        <f>F71/E71*100</f>
        <v>89.916263636363638</v>
      </c>
    </row>
    <row r="72" spans="1:7" x14ac:dyDescent="0.25">
      <c r="A72" s="5" t="s">
        <v>0</v>
      </c>
      <c r="B72" s="5" t="s">
        <v>22</v>
      </c>
      <c r="C72" s="50" t="s">
        <v>23</v>
      </c>
      <c r="D72" s="48"/>
      <c r="E72" s="14">
        <f t="shared" ref="E72:F72" si="56">E73+E74</f>
        <v>65400</v>
      </c>
      <c r="F72" s="27">
        <f t="shared" si="56"/>
        <v>28325</v>
      </c>
      <c r="G72" s="27">
        <f t="shared" ref="G72" si="57">G73</f>
        <v>13.953488372093023</v>
      </c>
    </row>
    <row r="73" spans="1:7" ht="12.75" customHeight="1" x14ac:dyDescent="0.25">
      <c r="A73" s="6" t="s">
        <v>129</v>
      </c>
      <c r="B73" s="6" t="s">
        <v>22</v>
      </c>
      <c r="C73" s="54" t="s">
        <v>199</v>
      </c>
      <c r="D73" s="48"/>
      <c r="E73" s="12">
        <v>43000</v>
      </c>
      <c r="F73" s="25">
        <v>6000</v>
      </c>
      <c r="G73" s="25">
        <f t="shared" ref="G73:G74" si="58">F73/E73*100</f>
        <v>13.953488372093023</v>
      </c>
    </row>
    <row r="74" spans="1:7" ht="12" customHeight="1" x14ac:dyDescent="0.25">
      <c r="A74" s="6" t="s">
        <v>130</v>
      </c>
      <c r="B74" s="6" t="s">
        <v>22</v>
      </c>
      <c r="C74" s="54" t="s">
        <v>23</v>
      </c>
      <c r="D74" s="48"/>
      <c r="E74" s="12">
        <v>22400</v>
      </c>
      <c r="F74" s="25">
        <v>22325</v>
      </c>
      <c r="G74" s="25">
        <f t="shared" si="58"/>
        <v>99.665178571428569</v>
      </c>
    </row>
    <row r="75" spans="1:7" x14ac:dyDescent="0.25">
      <c r="A75" s="5" t="s">
        <v>0</v>
      </c>
      <c r="B75" s="5" t="s">
        <v>20</v>
      </c>
      <c r="C75" s="50" t="s">
        <v>21</v>
      </c>
      <c r="D75" s="48"/>
      <c r="E75" s="14">
        <f t="shared" ref="E75:F75" si="59">E76</f>
        <v>30000</v>
      </c>
      <c r="F75" s="27">
        <f t="shared" si="59"/>
        <v>28032.45</v>
      </c>
      <c r="G75" s="27">
        <f t="shared" ref="G75" si="60">G76</f>
        <v>93.441500000000005</v>
      </c>
    </row>
    <row r="76" spans="1:7" ht="11.25" customHeight="1" x14ac:dyDescent="0.25">
      <c r="A76" s="6" t="s">
        <v>131</v>
      </c>
      <c r="B76" s="6" t="s">
        <v>20</v>
      </c>
      <c r="C76" s="54" t="s">
        <v>132</v>
      </c>
      <c r="D76" s="48"/>
      <c r="E76" s="12">
        <v>30000</v>
      </c>
      <c r="F76" s="25">
        <v>28032.45</v>
      </c>
      <c r="G76" s="25">
        <f>F76/E76*100</f>
        <v>93.441500000000005</v>
      </c>
    </row>
    <row r="77" spans="1:7" x14ac:dyDescent="0.25">
      <c r="A77" s="1" t="s">
        <v>5</v>
      </c>
      <c r="B77" s="1" t="s">
        <v>50</v>
      </c>
      <c r="C77" s="52" t="s">
        <v>51</v>
      </c>
      <c r="D77" s="48"/>
      <c r="E77" s="17">
        <f>E78+E89+E100+E136+E153+E164</f>
        <v>1554278</v>
      </c>
      <c r="F77" s="30">
        <f>F78+F89+F100+F136+F153+F164</f>
        <v>1410262.4100000001</v>
      </c>
      <c r="G77" s="30">
        <f>F77/E77*100</f>
        <v>90.734245096437078</v>
      </c>
    </row>
    <row r="78" spans="1:7" x14ac:dyDescent="0.25">
      <c r="A78" s="2" t="s">
        <v>6</v>
      </c>
      <c r="B78" s="2" t="s">
        <v>75</v>
      </c>
      <c r="C78" s="53" t="s">
        <v>76</v>
      </c>
      <c r="D78" s="48"/>
      <c r="E78" s="15">
        <f t="shared" ref="E78:F78" si="61">E79</f>
        <v>324685</v>
      </c>
      <c r="F78" s="28">
        <f t="shared" si="61"/>
        <v>309576.94</v>
      </c>
      <c r="G78" s="28">
        <f>F78/E78*100</f>
        <v>95.34685618368573</v>
      </c>
    </row>
    <row r="79" spans="1:7" ht="22.5" x14ac:dyDescent="0.25">
      <c r="A79" s="3" t="s">
        <v>7</v>
      </c>
      <c r="B79" s="3" t="s">
        <v>10</v>
      </c>
      <c r="C79" s="57" t="s">
        <v>11</v>
      </c>
      <c r="D79" s="48"/>
      <c r="E79" s="16">
        <f t="shared" ref="E79:F79" si="62">E80</f>
        <v>324685</v>
      </c>
      <c r="F79" s="29">
        <f t="shared" si="62"/>
        <v>309576.94</v>
      </c>
      <c r="G79" s="29">
        <f>F79/E79*100</f>
        <v>95.34685618368573</v>
      </c>
    </row>
    <row r="80" spans="1:7" x14ac:dyDescent="0.25">
      <c r="A80" s="4" t="s">
        <v>8</v>
      </c>
      <c r="B80" s="4" t="s">
        <v>29</v>
      </c>
      <c r="C80" s="49" t="s">
        <v>30</v>
      </c>
      <c r="D80" s="48"/>
      <c r="E80" s="13">
        <f t="shared" ref="E80:F80" si="63">E81+E83+E85+E87</f>
        <v>324685</v>
      </c>
      <c r="F80" s="26">
        <f t="shared" si="63"/>
        <v>309576.94</v>
      </c>
      <c r="G80" s="26">
        <f>F80/E80*100</f>
        <v>95.34685618368573</v>
      </c>
    </row>
    <row r="81" spans="1:7" x14ac:dyDescent="0.25">
      <c r="A81" s="5" t="s">
        <v>0</v>
      </c>
      <c r="B81" s="5" t="s">
        <v>18</v>
      </c>
      <c r="C81" s="50" t="s">
        <v>19</v>
      </c>
      <c r="D81" s="48"/>
      <c r="E81" s="14">
        <f t="shared" ref="E81:F81" si="64">E82</f>
        <v>293500</v>
      </c>
      <c r="F81" s="27">
        <f t="shared" si="64"/>
        <v>284413.11</v>
      </c>
      <c r="G81" s="27">
        <f t="shared" ref="G81" si="65">G82</f>
        <v>96.903955706984675</v>
      </c>
    </row>
    <row r="82" spans="1:7" ht="12.75" customHeight="1" x14ac:dyDescent="0.25">
      <c r="A82" s="6" t="s">
        <v>133</v>
      </c>
      <c r="B82" s="6" t="s">
        <v>18</v>
      </c>
      <c r="C82" s="54" t="s">
        <v>19</v>
      </c>
      <c r="D82" s="48"/>
      <c r="E82" s="12">
        <v>293500</v>
      </c>
      <c r="F82" s="25">
        <v>284413.11</v>
      </c>
      <c r="G82" s="25">
        <f>F82/E82*100</f>
        <v>96.903955706984675</v>
      </c>
    </row>
    <row r="83" spans="1:7" x14ac:dyDescent="0.25">
      <c r="A83" s="5" t="s">
        <v>0</v>
      </c>
      <c r="B83" s="5" t="s">
        <v>12</v>
      </c>
      <c r="C83" s="50" t="s">
        <v>13</v>
      </c>
      <c r="D83" s="48"/>
      <c r="E83" s="14">
        <f t="shared" ref="E83:F83" si="66">E84</f>
        <v>21000</v>
      </c>
      <c r="F83" s="27">
        <f t="shared" si="66"/>
        <v>21186.13</v>
      </c>
      <c r="G83" s="27">
        <f t="shared" ref="G83" si="67">G84</f>
        <v>100.88633333333334</v>
      </c>
    </row>
    <row r="84" spans="1:7" ht="12.75" customHeight="1" x14ac:dyDescent="0.25">
      <c r="A84" s="6" t="s">
        <v>134</v>
      </c>
      <c r="B84" s="6" t="s">
        <v>12</v>
      </c>
      <c r="C84" s="54" t="s">
        <v>13</v>
      </c>
      <c r="D84" s="48"/>
      <c r="E84" s="12">
        <v>21000</v>
      </c>
      <c r="F84" s="25">
        <v>21186.13</v>
      </c>
      <c r="G84" s="25">
        <f>F84/E84*100</f>
        <v>100.88633333333334</v>
      </c>
    </row>
    <row r="85" spans="1:7" x14ac:dyDescent="0.25">
      <c r="A85" s="5" t="s">
        <v>0</v>
      </c>
      <c r="B85" s="5" t="s">
        <v>22</v>
      </c>
      <c r="C85" s="50" t="s">
        <v>23</v>
      </c>
      <c r="D85" s="48"/>
      <c r="E85" s="14">
        <f t="shared" ref="E85:F85" si="68">E86</f>
        <v>1000</v>
      </c>
      <c r="F85" s="27">
        <f t="shared" si="68"/>
        <v>0</v>
      </c>
      <c r="G85" s="27">
        <f t="shared" ref="G85" si="69">G86</f>
        <v>0</v>
      </c>
    </row>
    <row r="86" spans="1:7" ht="12" customHeight="1" x14ac:dyDescent="0.25">
      <c r="A86" s="6" t="s">
        <v>135</v>
      </c>
      <c r="B86" s="6" t="s">
        <v>22</v>
      </c>
      <c r="C86" s="54" t="s">
        <v>23</v>
      </c>
      <c r="D86" s="48"/>
      <c r="E86" s="12">
        <v>1000</v>
      </c>
      <c r="F86" s="25">
        <v>0</v>
      </c>
      <c r="G86" s="25">
        <f>F86/E86*100</f>
        <v>0</v>
      </c>
    </row>
    <row r="87" spans="1:7" x14ac:dyDescent="0.25">
      <c r="A87" s="5" t="s">
        <v>0</v>
      </c>
      <c r="B87" s="5" t="s">
        <v>26</v>
      </c>
      <c r="C87" s="50" t="s">
        <v>27</v>
      </c>
      <c r="D87" s="48"/>
      <c r="E87" s="14">
        <f t="shared" ref="E87:F87" si="70">E88</f>
        <v>9185</v>
      </c>
      <c r="F87" s="27">
        <f t="shared" si="70"/>
        <v>3977.7</v>
      </c>
      <c r="G87" s="27">
        <f t="shared" ref="G87" si="71">G88</f>
        <v>43.306477953184533</v>
      </c>
    </row>
    <row r="88" spans="1:7" ht="13.5" customHeight="1" x14ac:dyDescent="0.25">
      <c r="A88" s="6" t="s">
        <v>136</v>
      </c>
      <c r="B88" s="6" t="s">
        <v>26</v>
      </c>
      <c r="C88" s="54" t="s">
        <v>27</v>
      </c>
      <c r="D88" s="48"/>
      <c r="E88" s="12">
        <v>9185</v>
      </c>
      <c r="F88" s="25">
        <v>3977.7</v>
      </c>
      <c r="G88" s="25">
        <f>F88/E88*100</f>
        <v>43.306477953184533</v>
      </c>
    </row>
    <row r="89" spans="1:7" x14ac:dyDescent="0.25">
      <c r="A89" s="2" t="s">
        <v>6</v>
      </c>
      <c r="B89" s="2" t="s">
        <v>77</v>
      </c>
      <c r="C89" s="53" t="s">
        <v>78</v>
      </c>
      <c r="D89" s="48"/>
      <c r="E89" s="15">
        <f t="shared" ref="E89:F89" si="72">E90</f>
        <v>9600</v>
      </c>
      <c r="F89" s="28">
        <f t="shared" si="72"/>
        <v>6852.62</v>
      </c>
      <c r="G89" s="28">
        <f>F89/E89*100</f>
        <v>71.381458333333342</v>
      </c>
    </row>
    <row r="90" spans="1:7" ht="22.5" x14ac:dyDescent="0.25">
      <c r="A90" s="3" t="s">
        <v>7</v>
      </c>
      <c r="B90" s="3" t="s">
        <v>10</v>
      </c>
      <c r="C90" s="57" t="s">
        <v>11</v>
      </c>
      <c r="D90" s="48"/>
      <c r="E90" s="16">
        <f t="shared" ref="E90:F90" si="73">E91</f>
        <v>9600</v>
      </c>
      <c r="F90" s="29">
        <f t="shared" si="73"/>
        <v>6852.62</v>
      </c>
      <c r="G90" s="29">
        <f>F90/E90*100</f>
        <v>71.381458333333342</v>
      </c>
    </row>
    <row r="91" spans="1:7" x14ac:dyDescent="0.25">
      <c r="A91" s="4" t="s">
        <v>8</v>
      </c>
      <c r="B91" s="4" t="s">
        <v>69</v>
      </c>
      <c r="C91" s="49" t="s">
        <v>70</v>
      </c>
      <c r="D91" s="48"/>
      <c r="E91" s="13">
        <f t="shared" ref="E91:F91" si="74">E92+E94+E96+E98</f>
        <v>9600</v>
      </c>
      <c r="F91" s="26">
        <f t="shared" si="74"/>
        <v>6852.62</v>
      </c>
      <c r="G91" s="26">
        <f>F91/E91*100</f>
        <v>71.381458333333342</v>
      </c>
    </row>
    <row r="92" spans="1:7" x14ac:dyDescent="0.25">
      <c r="A92" s="5" t="s">
        <v>0</v>
      </c>
      <c r="B92" s="5" t="s">
        <v>24</v>
      </c>
      <c r="C92" s="50" t="s">
        <v>25</v>
      </c>
      <c r="D92" s="48"/>
      <c r="E92" s="14">
        <f t="shared" ref="E92:F92" si="75">E93</f>
        <v>6000</v>
      </c>
      <c r="F92" s="27">
        <f t="shared" si="75"/>
        <v>5352.62</v>
      </c>
      <c r="G92" s="27">
        <f t="shared" ref="G92" si="76">G93</f>
        <v>89.210333333333338</v>
      </c>
    </row>
    <row r="93" spans="1:7" ht="13.5" customHeight="1" x14ac:dyDescent="0.25">
      <c r="A93" s="6" t="s">
        <v>137</v>
      </c>
      <c r="B93" s="6" t="s">
        <v>24</v>
      </c>
      <c r="C93" s="54" t="s">
        <v>25</v>
      </c>
      <c r="D93" s="48"/>
      <c r="E93" s="12">
        <v>6000</v>
      </c>
      <c r="F93" s="25">
        <v>5352.62</v>
      </c>
      <c r="G93" s="25">
        <f>F93/E93*100</f>
        <v>89.210333333333338</v>
      </c>
    </row>
    <row r="94" spans="1:7" x14ac:dyDescent="0.25">
      <c r="A94" s="5" t="s">
        <v>0</v>
      </c>
      <c r="B94" s="5" t="s">
        <v>18</v>
      </c>
      <c r="C94" s="50" t="s">
        <v>19</v>
      </c>
      <c r="D94" s="48"/>
      <c r="E94" s="14">
        <f t="shared" ref="E94:F94" si="77">E95</f>
        <v>1000</v>
      </c>
      <c r="F94" s="27">
        <f t="shared" si="77"/>
        <v>1500</v>
      </c>
      <c r="G94" s="27">
        <f t="shared" ref="G94" si="78">G95</f>
        <v>150</v>
      </c>
    </row>
    <row r="95" spans="1:7" ht="13.5" customHeight="1" x14ac:dyDescent="0.25">
      <c r="A95" s="6" t="s">
        <v>138</v>
      </c>
      <c r="B95" s="6" t="s">
        <v>18</v>
      </c>
      <c r="C95" s="54" t="s">
        <v>139</v>
      </c>
      <c r="D95" s="48"/>
      <c r="E95" s="12">
        <v>1000</v>
      </c>
      <c r="F95" s="25">
        <v>1500</v>
      </c>
      <c r="G95" s="25">
        <f>F95/E95*100</f>
        <v>150</v>
      </c>
    </row>
    <row r="96" spans="1:7" x14ac:dyDescent="0.25">
      <c r="A96" s="5" t="s">
        <v>0</v>
      </c>
      <c r="B96" s="5" t="s">
        <v>12</v>
      </c>
      <c r="C96" s="50" t="s">
        <v>13</v>
      </c>
      <c r="D96" s="48"/>
      <c r="E96" s="14">
        <f t="shared" ref="E96:F96" si="79">E97</f>
        <v>1600</v>
      </c>
      <c r="F96" s="27">
        <f t="shared" si="79"/>
        <v>0</v>
      </c>
      <c r="G96" s="27">
        <f t="shared" ref="G96" si="80">G97</f>
        <v>0</v>
      </c>
    </row>
    <row r="97" spans="1:7" ht="13.5" customHeight="1" x14ac:dyDescent="0.25">
      <c r="A97" s="6" t="s">
        <v>140</v>
      </c>
      <c r="B97" s="6" t="s">
        <v>12</v>
      </c>
      <c r="C97" s="54" t="s">
        <v>13</v>
      </c>
      <c r="D97" s="48"/>
      <c r="E97" s="12">
        <v>1600</v>
      </c>
      <c r="F97" s="25">
        <v>0</v>
      </c>
      <c r="G97" s="25">
        <f>F97/E97*100</f>
        <v>0</v>
      </c>
    </row>
    <row r="98" spans="1:7" x14ac:dyDescent="0.25">
      <c r="A98" s="5" t="s">
        <v>0</v>
      </c>
      <c r="B98" s="5" t="s">
        <v>22</v>
      </c>
      <c r="C98" s="50" t="s">
        <v>23</v>
      </c>
      <c r="D98" s="48"/>
      <c r="E98" s="14">
        <f t="shared" ref="E98:F98" si="81">E99</f>
        <v>1000</v>
      </c>
      <c r="F98" s="27">
        <f t="shared" si="81"/>
        <v>0</v>
      </c>
      <c r="G98" s="27">
        <f t="shared" ref="G98" si="82">G99</f>
        <v>0</v>
      </c>
    </row>
    <row r="99" spans="1:7" ht="12" customHeight="1" x14ac:dyDescent="0.25">
      <c r="A99" s="6" t="s">
        <v>141</v>
      </c>
      <c r="B99" s="6" t="s">
        <v>22</v>
      </c>
      <c r="C99" s="54" t="s">
        <v>23</v>
      </c>
      <c r="D99" s="48"/>
      <c r="E99" s="12">
        <v>1000</v>
      </c>
      <c r="F99" s="25">
        <v>0</v>
      </c>
      <c r="G99" s="25">
        <f>F99/E99*100</f>
        <v>0</v>
      </c>
    </row>
    <row r="100" spans="1:7" ht="21" customHeight="1" x14ac:dyDescent="0.25">
      <c r="A100" s="2" t="s">
        <v>6</v>
      </c>
      <c r="B100" s="2" t="s">
        <v>79</v>
      </c>
      <c r="C100" s="53" t="s">
        <v>80</v>
      </c>
      <c r="D100" s="48"/>
      <c r="E100" s="15">
        <f t="shared" ref="E100:F100" si="83">E101</f>
        <v>229590</v>
      </c>
      <c r="F100" s="28">
        <f t="shared" si="83"/>
        <v>176967.43000000002</v>
      </c>
      <c r="G100" s="28">
        <f>F100/E100*100</f>
        <v>77.079763927000315</v>
      </c>
    </row>
    <row r="101" spans="1:7" ht="22.5" x14ac:dyDescent="0.25">
      <c r="A101" s="3" t="s">
        <v>7</v>
      </c>
      <c r="B101" s="3" t="s">
        <v>10</v>
      </c>
      <c r="C101" s="57" t="s">
        <v>11</v>
      </c>
      <c r="D101" s="48"/>
      <c r="E101" s="16">
        <f t="shared" ref="E101:F101" si="84">E102+E113+E127</f>
        <v>229590</v>
      </c>
      <c r="F101" s="29">
        <f t="shared" si="84"/>
        <v>176967.43000000002</v>
      </c>
      <c r="G101" s="29">
        <f>F101/E101*100</f>
        <v>77.079763927000315</v>
      </c>
    </row>
    <row r="102" spans="1:7" x14ac:dyDescent="0.25">
      <c r="A102" s="4" t="s">
        <v>8</v>
      </c>
      <c r="B102" s="4" t="s">
        <v>29</v>
      </c>
      <c r="C102" s="49" t="s">
        <v>30</v>
      </c>
      <c r="D102" s="48"/>
      <c r="E102" s="13">
        <f t="shared" ref="E102:F102" si="85">E103+E105+E107+E109+E111</f>
        <v>54000</v>
      </c>
      <c r="F102" s="26">
        <f t="shared" si="85"/>
        <v>14084.140000000001</v>
      </c>
      <c r="G102" s="26">
        <f>F102/E102*100</f>
        <v>26.081740740740745</v>
      </c>
    </row>
    <row r="103" spans="1:7" x14ac:dyDescent="0.25">
      <c r="A103" s="5" t="s">
        <v>0</v>
      </c>
      <c r="B103" s="5" t="s">
        <v>35</v>
      </c>
      <c r="C103" s="50" t="s">
        <v>36</v>
      </c>
      <c r="D103" s="48"/>
      <c r="E103" s="14">
        <f t="shared" ref="E103:F103" si="86">E104</f>
        <v>30000</v>
      </c>
      <c r="F103" s="27">
        <f t="shared" si="86"/>
        <v>5895.6</v>
      </c>
      <c r="G103" s="27">
        <f t="shared" ref="G103" si="87">G104</f>
        <v>19.652000000000001</v>
      </c>
    </row>
    <row r="104" spans="1:7" ht="11.25" customHeight="1" x14ac:dyDescent="0.25">
      <c r="A104" s="6" t="s">
        <v>142</v>
      </c>
      <c r="B104" s="6" t="s">
        <v>35</v>
      </c>
      <c r="C104" s="54" t="s">
        <v>36</v>
      </c>
      <c r="D104" s="48"/>
      <c r="E104" s="12">
        <v>30000</v>
      </c>
      <c r="F104" s="25">
        <v>5895.6</v>
      </c>
      <c r="G104" s="25">
        <f>F104/E104*100</f>
        <v>19.652000000000001</v>
      </c>
    </row>
    <row r="105" spans="1:7" x14ac:dyDescent="0.25">
      <c r="A105" s="5" t="s">
        <v>0</v>
      </c>
      <c r="B105" s="5" t="s">
        <v>18</v>
      </c>
      <c r="C105" s="50" t="s">
        <v>19</v>
      </c>
      <c r="D105" s="48"/>
      <c r="E105" s="14">
        <f t="shared" ref="E105:F105" si="88">E106</f>
        <v>1900</v>
      </c>
      <c r="F105" s="27">
        <f t="shared" si="88"/>
        <v>2586.77</v>
      </c>
      <c r="G105" s="27">
        <f t="shared" ref="G105" si="89">G106</f>
        <v>136.1457894736842</v>
      </c>
    </row>
    <row r="106" spans="1:7" ht="12" customHeight="1" x14ac:dyDescent="0.25">
      <c r="A106" s="6" t="s">
        <v>143</v>
      </c>
      <c r="B106" s="6" t="s">
        <v>18</v>
      </c>
      <c r="C106" s="54" t="s">
        <v>19</v>
      </c>
      <c r="D106" s="48"/>
      <c r="E106" s="12">
        <v>1900</v>
      </c>
      <c r="F106" s="25">
        <v>2586.77</v>
      </c>
      <c r="G106" s="25">
        <f>F106/E106*100</f>
        <v>136.1457894736842</v>
      </c>
    </row>
    <row r="107" spans="1:7" x14ac:dyDescent="0.25">
      <c r="A107" s="5" t="s">
        <v>0</v>
      </c>
      <c r="B107" s="5" t="s">
        <v>12</v>
      </c>
      <c r="C107" s="50" t="s">
        <v>13</v>
      </c>
      <c r="D107" s="48"/>
      <c r="E107" s="14">
        <f t="shared" ref="E107:F107" si="90">E108</f>
        <v>21000</v>
      </c>
      <c r="F107" s="27">
        <f t="shared" si="90"/>
        <v>4968.07</v>
      </c>
      <c r="G107" s="27">
        <f t="shared" ref="G107" si="91">G108</f>
        <v>23.657476190476189</v>
      </c>
    </row>
    <row r="108" spans="1:7" ht="12.75" customHeight="1" x14ac:dyDescent="0.25">
      <c r="A108" s="6" t="s">
        <v>144</v>
      </c>
      <c r="B108" s="6" t="s">
        <v>12</v>
      </c>
      <c r="C108" s="54" t="s">
        <v>13</v>
      </c>
      <c r="D108" s="48"/>
      <c r="E108" s="12">
        <v>21000</v>
      </c>
      <c r="F108" s="25">
        <v>4968.07</v>
      </c>
      <c r="G108" s="25">
        <f>F108/E108*100</f>
        <v>23.657476190476189</v>
      </c>
    </row>
    <row r="109" spans="1:7" x14ac:dyDescent="0.25">
      <c r="A109" s="5" t="s">
        <v>0</v>
      </c>
      <c r="B109" s="5" t="s">
        <v>22</v>
      </c>
      <c r="C109" s="50" t="s">
        <v>23</v>
      </c>
      <c r="D109" s="48"/>
      <c r="E109" s="14">
        <f t="shared" ref="E109:F109" si="92">E110</f>
        <v>100</v>
      </c>
      <c r="F109" s="27">
        <f t="shared" si="92"/>
        <v>0</v>
      </c>
      <c r="G109" s="27">
        <f t="shared" ref="G109" si="93">G110</f>
        <v>0</v>
      </c>
    </row>
    <row r="110" spans="1:7" ht="12.75" customHeight="1" x14ac:dyDescent="0.25">
      <c r="A110" s="6" t="s">
        <v>145</v>
      </c>
      <c r="B110" s="6" t="s">
        <v>22</v>
      </c>
      <c r="C110" s="54" t="s">
        <v>23</v>
      </c>
      <c r="D110" s="48"/>
      <c r="E110" s="12">
        <v>100</v>
      </c>
      <c r="F110" s="25">
        <v>0</v>
      </c>
      <c r="G110" s="25">
        <f>F110/E110*100</f>
        <v>0</v>
      </c>
    </row>
    <row r="111" spans="1:7" x14ac:dyDescent="0.25">
      <c r="A111" s="5" t="s">
        <v>0</v>
      </c>
      <c r="B111" s="5" t="s">
        <v>20</v>
      </c>
      <c r="C111" s="50" t="s">
        <v>21</v>
      </c>
      <c r="D111" s="48"/>
      <c r="E111" s="14">
        <f t="shared" ref="E111:F111" si="94">E112</f>
        <v>1000</v>
      </c>
      <c r="F111" s="27">
        <f t="shared" si="94"/>
        <v>633.70000000000005</v>
      </c>
      <c r="G111" s="27">
        <f t="shared" ref="G111" si="95">G112</f>
        <v>63.370000000000005</v>
      </c>
    </row>
    <row r="112" spans="1:7" ht="13.5" customHeight="1" x14ac:dyDescent="0.25">
      <c r="A112" s="6" t="s">
        <v>146</v>
      </c>
      <c r="B112" s="6" t="s">
        <v>20</v>
      </c>
      <c r="C112" s="54" t="s">
        <v>21</v>
      </c>
      <c r="D112" s="48"/>
      <c r="E112" s="12">
        <v>1000</v>
      </c>
      <c r="F112" s="25">
        <v>633.70000000000005</v>
      </c>
      <c r="G112" s="25">
        <f>F112/E112*100</f>
        <v>63.370000000000005</v>
      </c>
    </row>
    <row r="113" spans="1:7" x14ac:dyDescent="0.25">
      <c r="A113" s="4" t="s">
        <v>8</v>
      </c>
      <c r="B113" s="4" t="s">
        <v>39</v>
      </c>
      <c r="C113" s="49" t="s">
        <v>40</v>
      </c>
      <c r="D113" s="48"/>
      <c r="E113" s="13">
        <f t="shared" ref="E113:F113" si="96">E114+E116+E118+E121+E123+E125</f>
        <v>170090</v>
      </c>
      <c r="F113" s="26">
        <f t="shared" si="96"/>
        <v>157868.47</v>
      </c>
      <c r="G113" s="26">
        <f>F113/E113*100</f>
        <v>92.814668704803339</v>
      </c>
    </row>
    <row r="114" spans="1:7" x14ac:dyDescent="0.25">
      <c r="A114" s="5" t="s">
        <v>0</v>
      </c>
      <c r="B114" s="5" t="s">
        <v>35</v>
      </c>
      <c r="C114" s="50" t="s">
        <v>36</v>
      </c>
      <c r="D114" s="48"/>
      <c r="E114" s="14">
        <f t="shared" ref="E114:F114" si="97">E115</f>
        <v>20000</v>
      </c>
      <c r="F114" s="27">
        <f t="shared" si="97"/>
        <v>9486.41</v>
      </c>
      <c r="G114" s="27">
        <f t="shared" ref="G114" si="98">G115</f>
        <v>47.432049999999997</v>
      </c>
    </row>
    <row r="115" spans="1:7" ht="11.25" customHeight="1" x14ac:dyDescent="0.25">
      <c r="A115" s="6" t="s">
        <v>147</v>
      </c>
      <c r="B115" s="6" t="s">
        <v>35</v>
      </c>
      <c r="C115" s="54" t="s">
        <v>36</v>
      </c>
      <c r="D115" s="48"/>
      <c r="E115" s="12">
        <v>20000</v>
      </c>
      <c r="F115" s="25">
        <v>9486.41</v>
      </c>
      <c r="G115" s="25">
        <f>F115/E115*100</f>
        <v>47.432049999999997</v>
      </c>
    </row>
    <row r="116" spans="1:7" x14ac:dyDescent="0.25">
      <c r="A116" s="5" t="s">
        <v>0</v>
      </c>
      <c r="B116" s="5" t="s">
        <v>24</v>
      </c>
      <c r="C116" s="50" t="s">
        <v>25</v>
      </c>
      <c r="D116" s="48"/>
      <c r="E116" s="14">
        <f t="shared" ref="E116:F116" si="99">E117</f>
        <v>2690</v>
      </c>
      <c r="F116" s="27">
        <f t="shared" si="99"/>
        <v>2688</v>
      </c>
      <c r="G116" s="27">
        <f t="shared" ref="G116" si="100">G117</f>
        <v>99.925650557620813</v>
      </c>
    </row>
    <row r="117" spans="1:7" ht="13.5" customHeight="1" x14ac:dyDescent="0.25">
      <c r="A117" s="6" t="s">
        <v>148</v>
      </c>
      <c r="B117" s="6" t="s">
        <v>24</v>
      </c>
      <c r="C117" s="54" t="s">
        <v>25</v>
      </c>
      <c r="D117" s="48"/>
      <c r="E117" s="12">
        <v>2690</v>
      </c>
      <c r="F117" s="25">
        <v>2688</v>
      </c>
      <c r="G117" s="25">
        <f>F117/E117*100</f>
        <v>99.925650557620813</v>
      </c>
    </row>
    <row r="118" spans="1:7" x14ac:dyDescent="0.25">
      <c r="A118" s="5" t="s">
        <v>0</v>
      </c>
      <c r="B118" s="5" t="s">
        <v>18</v>
      </c>
      <c r="C118" s="50" t="s">
        <v>19</v>
      </c>
      <c r="D118" s="48"/>
      <c r="E118" s="14">
        <f t="shared" ref="E118:F118" si="101">E119+E120</f>
        <v>3000</v>
      </c>
      <c r="F118" s="27">
        <f t="shared" si="101"/>
        <v>3802.43</v>
      </c>
      <c r="G118" s="27">
        <f t="shared" ref="G118" si="102">G119</f>
        <v>126.74766666666666</v>
      </c>
    </row>
    <row r="119" spans="1:7" ht="12.75" customHeight="1" x14ac:dyDescent="0.25">
      <c r="A119" s="6" t="s">
        <v>149</v>
      </c>
      <c r="B119" s="6" t="s">
        <v>18</v>
      </c>
      <c r="C119" s="54" t="s">
        <v>19</v>
      </c>
      <c r="D119" s="48"/>
      <c r="E119" s="12">
        <v>3000</v>
      </c>
      <c r="F119" s="25">
        <v>3802.43</v>
      </c>
      <c r="G119" s="25">
        <f t="shared" ref="G119:G120" si="103">F119/E119*100</f>
        <v>126.74766666666666</v>
      </c>
    </row>
    <row r="120" spans="1:7" ht="13.5" customHeight="1" x14ac:dyDescent="0.25">
      <c r="A120" s="6" t="s">
        <v>150</v>
      </c>
      <c r="B120" s="6" t="s">
        <v>18</v>
      </c>
      <c r="C120" s="54" t="s">
        <v>108</v>
      </c>
      <c r="D120" s="48"/>
      <c r="E120" s="12">
        <v>0</v>
      </c>
      <c r="F120" s="25">
        <v>0</v>
      </c>
      <c r="G120" s="25" t="e">
        <f t="shared" si="103"/>
        <v>#DIV/0!</v>
      </c>
    </row>
    <row r="121" spans="1:7" x14ac:dyDescent="0.25">
      <c r="A121" s="5" t="s">
        <v>0</v>
      </c>
      <c r="B121" s="5" t="s">
        <v>12</v>
      </c>
      <c r="C121" s="50" t="s">
        <v>13</v>
      </c>
      <c r="D121" s="48"/>
      <c r="E121" s="14">
        <f t="shared" ref="E121:F121" si="104">E122</f>
        <v>14200</v>
      </c>
      <c r="F121" s="27">
        <f t="shared" si="104"/>
        <v>9101.7199999999993</v>
      </c>
      <c r="G121" s="27">
        <f t="shared" ref="G121" si="105">G122</f>
        <v>64.096619718309853</v>
      </c>
    </row>
    <row r="122" spans="1:7" ht="11.25" customHeight="1" x14ac:dyDescent="0.25">
      <c r="A122" s="6" t="s">
        <v>151</v>
      </c>
      <c r="B122" s="6" t="s">
        <v>12</v>
      </c>
      <c r="C122" s="54" t="s">
        <v>13</v>
      </c>
      <c r="D122" s="48"/>
      <c r="E122" s="12">
        <v>14200</v>
      </c>
      <c r="F122" s="25">
        <v>9101.7199999999993</v>
      </c>
      <c r="G122" s="25">
        <f>F122/E122*100</f>
        <v>64.096619718309853</v>
      </c>
    </row>
    <row r="123" spans="1:7" x14ac:dyDescent="0.25">
      <c r="A123" s="5" t="s">
        <v>0</v>
      </c>
      <c r="B123" s="5" t="s">
        <v>22</v>
      </c>
      <c r="C123" s="50" t="s">
        <v>23</v>
      </c>
      <c r="D123" s="48"/>
      <c r="E123" s="14">
        <f t="shared" ref="E123:F123" si="106">E124</f>
        <v>21200</v>
      </c>
      <c r="F123" s="27">
        <f t="shared" si="106"/>
        <v>20227.560000000001</v>
      </c>
      <c r="G123" s="27">
        <f t="shared" ref="G123" si="107">G124</f>
        <v>95.413018867924535</v>
      </c>
    </row>
    <row r="124" spans="1:7" ht="12" customHeight="1" x14ac:dyDescent="0.25">
      <c r="A124" s="6" t="s">
        <v>152</v>
      </c>
      <c r="B124" s="6" t="s">
        <v>22</v>
      </c>
      <c r="C124" s="54" t="s">
        <v>23</v>
      </c>
      <c r="D124" s="48"/>
      <c r="E124" s="12">
        <v>21200</v>
      </c>
      <c r="F124" s="25">
        <v>20227.560000000001</v>
      </c>
      <c r="G124" s="25">
        <f>F124/E124*100</f>
        <v>95.413018867924535</v>
      </c>
    </row>
    <row r="125" spans="1:7" x14ac:dyDescent="0.25">
      <c r="A125" s="5" t="s">
        <v>0</v>
      </c>
      <c r="B125" s="5" t="s">
        <v>14</v>
      </c>
      <c r="C125" s="50" t="s">
        <v>15</v>
      </c>
      <c r="D125" s="48"/>
      <c r="E125" s="14">
        <f t="shared" ref="E125:F125" si="108">E126</f>
        <v>109000</v>
      </c>
      <c r="F125" s="27">
        <f t="shared" si="108"/>
        <v>112562.35</v>
      </c>
      <c r="G125" s="27">
        <f t="shared" ref="G125" si="109">G126</f>
        <v>103.26821100917431</v>
      </c>
    </row>
    <row r="126" spans="1:7" ht="15" customHeight="1" x14ac:dyDescent="0.25">
      <c r="A126" s="6" t="s">
        <v>153</v>
      </c>
      <c r="B126" s="6" t="s">
        <v>14</v>
      </c>
      <c r="C126" s="54" t="s">
        <v>200</v>
      </c>
      <c r="D126" s="48"/>
      <c r="E126" s="12">
        <v>109000</v>
      </c>
      <c r="F126" s="25">
        <v>112562.35</v>
      </c>
      <c r="G126" s="25">
        <f>F126/E126*100</f>
        <v>103.26821100917431</v>
      </c>
    </row>
    <row r="127" spans="1:7" x14ac:dyDescent="0.25">
      <c r="A127" s="4" t="s">
        <v>8</v>
      </c>
      <c r="B127" s="4" t="s">
        <v>90</v>
      </c>
      <c r="C127" s="49" t="s">
        <v>91</v>
      </c>
      <c r="D127" s="48"/>
      <c r="E127" s="13">
        <f t="shared" ref="E127:F127" si="110">E128+E130+E132+E134</f>
        <v>5500</v>
      </c>
      <c r="F127" s="26">
        <f t="shared" si="110"/>
        <v>5014.82</v>
      </c>
      <c r="G127" s="26">
        <f>F127/E127*100</f>
        <v>91.178545454545443</v>
      </c>
    </row>
    <row r="128" spans="1:7" x14ac:dyDescent="0.25">
      <c r="A128" s="5" t="s">
        <v>0</v>
      </c>
      <c r="B128" s="5" t="s">
        <v>35</v>
      </c>
      <c r="C128" s="50" t="s">
        <v>36</v>
      </c>
      <c r="D128" s="48"/>
      <c r="E128" s="14">
        <f t="shared" ref="E128:F128" si="111">E129</f>
        <v>1500</v>
      </c>
      <c r="F128" s="27">
        <f t="shared" si="111"/>
        <v>1490.92</v>
      </c>
      <c r="G128" s="27">
        <f t="shared" ref="G128" si="112">G129</f>
        <v>99.39466666666668</v>
      </c>
    </row>
    <row r="129" spans="1:7" ht="12" customHeight="1" x14ac:dyDescent="0.25">
      <c r="A129" s="6" t="s">
        <v>154</v>
      </c>
      <c r="B129" s="6" t="s">
        <v>35</v>
      </c>
      <c r="C129" s="54" t="s">
        <v>36</v>
      </c>
      <c r="D129" s="48"/>
      <c r="E129" s="12">
        <v>1500</v>
      </c>
      <c r="F129" s="25">
        <v>1490.92</v>
      </c>
      <c r="G129" s="25">
        <f>F129/E129*100</f>
        <v>99.39466666666668</v>
      </c>
    </row>
    <row r="130" spans="1:7" x14ac:dyDescent="0.25">
      <c r="A130" s="5" t="s">
        <v>0</v>
      </c>
      <c r="B130" s="5" t="s">
        <v>18</v>
      </c>
      <c r="C130" s="50" t="s">
        <v>19</v>
      </c>
      <c r="D130" s="48"/>
      <c r="E130" s="14">
        <f t="shared" ref="E130:F130" si="113">E131</f>
        <v>200</v>
      </c>
      <c r="F130" s="27">
        <f t="shared" si="113"/>
        <v>0</v>
      </c>
      <c r="G130" s="27">
        <f t="shared" ref="G130" si="114">G131</f>
        <v>0</v>
      </c>
    </row>
    <row r="131" spans="1:7" ht="12" customHeight="1" x14ac:dyDescent="0.25">
      <c r="A131" s="6" t="s">
        <v>155</v>
      </c>
      <c r="B131" s="6" t="s">
        <v>18</v>
      </c>
      <c r="C131" s="54" t="s">
        <v>19</v>
      </c>
      <c r="D131" s="48"/>
      <c r="E131" s="12">
        <v>200</v>
      </c>
      <c r="F131" s="25">
        <v>0</v>
      </c>
      <c r="G131" s="25">
        <f>F131/E131*100</f>
        <v>0</v>
      </c>
    </row>
    <row r="132" spans="1:7" x14ac:dyDescent="0.25">
      <c r="A132" s="5" t="s">
        <v>0</v>
      </c>
      <c r="B132" s="5" t="s">
        <v>12</v>
      </c>
      <c r="C132" s="50" t="s">
        <v>13</v>
      </c>
      <c r="D132" s="48"/>
      <c r="E132" s="14">
        <f t="shared" ref="E132:F132" si="115">E133</f>
        <v>2000</v>
      </c>
      <c r="F132" s="27">
        <f t="shared" si="115"/>
        <v>1815.84</v>
      </c>
      <c r="G132" s="27">
        <f t="shared" ref="G132" si="116">G133</f>
        <v>90.792000000000002</v>
      </c>
    </row>
    <row r="133" spans="1:7" ht="11.25" customHeight="1" x14ac:dyDescent="0.25">
      <c r="A133" s="6" t="s">
        <v>156</v>
      </c>
      <c r="B133" s="6" t="s">
        <v>12</v>
      </c>
      <c r="C133" s="54" t="s">
        <v>13</v>
      </c>
      <c r="D133" s="48"/>
      <c r="E133" s="12">
        <v>2000</v>
      </c>
      <c r="F133" s="25">
        <v>1815.84</v>
      </c>
      <c r="G133" s="25">
        <f>F133/E133*100</f>
        <v>90.792000000000002</v>
      </c>
    </row>
    <row r="134" spans="1:7" x14ac:dyDescent="0.25">
      <c r="A134" s="5" t="s">
        <v>0</v>
      </c>
      <c r="B134" s="5" t="s">
        <v>22</v>
      </c>
      <c r="C134" s="50" t="s">
        <v>23</v>
      </c>
      <c r="D134" s="48"/>
      <c r="E134" s="14">
        <f t="shared" ref="E134:F134" si="117">E135</f>
        <v>1800</v>
      </c>
      <c r="F134" s="27">
        <f t="shared" si="117"/>
        <v>1708.06</v>
      </c>
      <c r="G134" s="27">
        <f t="shared" ref="G134" si="118">G135</f>
        <v>94.892222222222216</v>
      </c>
    </row>
    <row r="135" spans="1:7" ht="11.25" customHeight="1" x14ac:dyDescent="0.25">
      <c r="A135" s="6" t="s">
        <v>157</v>
      </c>
      <c r="B135" s="6" t="s">
        <v>22</v>
      </c>
      <c r="C135" s="54" t="s">
        <v>23</v>
      </c>
      <c r="D135" s="48"/>
      <c r="E135" s="12">
        <v>1800</v>
      </c>
      <c r="F135" s="25">
        <v>1708.06</v>
      </c>
      <c r="G135" s="25">
        <f>F135/E135*100</f>
        <v>94.892222222222216</v>
      </c>
    </row>
    <row r="136" spans="1:7" x14ac:dyDescent="0.25">
      <c r="A136" s="2" t="s">
        <v>6</v>
      </c>
      <c r="B136" s="2" t="s">
        <v>81</v>
      </c>
      <c r="C136" s="53" t="s">
        <v>82</v>
      </c>
      <c r="D136" s="48"/>
      <c r="E136" s="15">
        <f t="shared" ref="E136:F136" si="119">E137</f>
        <v>959503</v>
      </c>
      <c r="F136" s="28">
        <f t="shared" si="119"/>
        <v>882879.83000000007</v>
      </c>
      <c r="G136" s="28">
        <f>F136/E136*100</f>
        <v>92.014285520733139</v>
      </c>
    </row>
    <row r="137" spans="1:7" ht="22.5" x14ac:dyDescent="0.25">
      <c r="A137" s="3" t="s">
        <v>7</v>
      </c>
      <c r="B137" s="3" t="s">
        <v>10</v>
      </c>
      <c r="C137" s="57" t="s">
        <v>11</v>
      </c>
      <c r="D137" s="48"/>
      <c r="E137" s="16">
        <f t="shared" ref="E137:F137" si="120">E138+E147</f>
        <v>959503</v>
      </c>
      <c r="F137" s="29">
        <f t="shared" si="120"/>
        <v>882879.83000000007</v>
      </c>
      <c r="G137" s="29">
        <f>F137/E137*100</f>
        <v>92.014285520733139</v>
      </c>
    </row>
    <row r="138" spans="1:7" x14ac:dyDescent="0.25">
      <c r="A138" s="4" t="s">
        <v>8</v>
      </c>
      <c r="B138" s="4" t="s">
        <v>83</v>
      </c>
      <c r="C138" s="49" t="s">
        <v>84</v>
      </c>
      <c r="D138" s="48"/>
      <c r="E138" s="13">
        <f t="shared" ref="E138:F138" si="121">E139+E141+E143+E145</f>
        <v>538503</v>
      </c>
      <c r="F138" s="26">
        <f t="shared" si="121"/>
        <v>513322.43</v>
      </c>
      <c r="G138" s="26">
        <f>F138/E138*100</f>
        <v>95.323968482998239</v>
      </c>
    </row>
    <row r="139" spans="1:7" x14ac:dyDescent="0.25">
      <c r="A139" s="5" t="s">
        <v>0</v>
      </c>
      <c r="B139" s="5" t="s">
        <v>31</v>
      </c>
      <c r="C139" s="50" t="s">
        <v>32</v>
      </c>
      <c r="D139" s="48"/>
      <c r="E139" s="14">
        <f t="shared" ref="E139:F139" si="122">E140</f>
        <v>424645</v>
      </c>
      <c r="F139" s="27">
        <f t="shared" si="122"/>
        <v>403927.43</v>
      </c>
      <c r="G139" s="27">
        <f t="shared" ref="G139" si="123">G140</f>
        <v>95.12120241613583</v>
      </c>
    </row>
    <row r="140" spans="1:7" ht="12" customHeight="1" x14ac:dyDescent="0.25">
      <c r="A140" s="6" t="s">
        <v>158</v>
      </c>
      <c r="B140" s="6" t="s">
        <v>31</v>
      </c>
      <c r="C140" s="54" t="s">
        <v>32</v>
      </c>
      <c r="D140" s="48"/>
      <c r="E140" s="12">
        <v>424645</v>
      </c>
      <c r="F140" s="25">
        <v>403927.43</v>
      </c>
      <c r="G140" s="25">
        <f>F140/E140*100</f>
        <v>95.12120241613583</v>
      </c>
    </row>
    <row r="141" spans="1:7" x14ac:dyDescent="0.25">
      <c r="A141" s="5" t="s">
        <v>0</v>
      </c>
      <c r="B141" s="5" t="s">
        <v>35</v>
      </c>
      <c r="C141" s="50" t="s">
        <v>36</v>
      </c>
      <c r="D141" s="48"/>
      <c r="E141" s="14">
        <f t="shared" ref="E141:F141" si="124">E142</f>
        <v>33140</v>
      </c>
      <c r="F141" s="27">
        <f t="shared" si="124"/>
        <v>32146.06</v>
      </c>
      <c r="G141" s="27">
        <f t="shared" ref="G141" si="125">G142</f>
        <v>97.000784550392282</v>
      </c>
    </row>
    <row r="142" spans="1:7" ht="12" customHeight="1" x14ac:dyDescent="0.25">
      <c r="A142" s="6" t="s">
        <v>159</v>
      </c>
      <c r="B142" s="6" t="s">
        <v>35</v>
      </c>
      <c r="C142" s="54" t="s">
        <v>36</v>
      </c>
      <c r="D142" s="48"/>
      <c r="E142" s="12">
        <v>33140</v>
      </c>
      <c r="F142" s="25">
        <v>32146.06</v>
      </c>
      <c r="G142" s="25">
        <f>F142/E142*100</f>
        <v>97.000784550392282</v>
      </c>
    </row>
    <row r="143" spans="1:7" x14ac:dyDescent="0.25">
      <c r="A143" s="5" t="s">
        <v>0</v>
      </c>
      <c r="B143" s="5" t="s">
        <v>33</v>
      </c>
      <c r="C143" s="50" t="s">
        <v>34</v>
      </c>
      <c r="D143" s="48"/>
      <c r="E143" s="14">
        <f t="shared" ref="E143:F143" si="126">E144</f>
        <v>74718</v>
      </c>
      <c r="F143" s="27">
        <f t="shared" si="126"/>
        <v>72326.25</v>
      </c>
      <c r="G143" s="27">
        <f t="shared" ref="G143" si="127">G144</f>
        <v>96.798964105034941</v>
      </c>
    </row>
    <row r="144" spans="1:7" ht="12.75" customHeight="1" x14ac:dyDescent="0.25">
      <c r="A144" s="6" t="s">
        <v>160</v>
      </c>
      <c r="B144" s="6" t="s">
        <v>33</v>
      </c>
      <c r="C144" s="54" t="s">
        <v>34</v>
      </c>
      <c r="D144" s="48"/>
      <c r="E144" s="12">
        <v>74718</v>
      </c>
      <c r="F144" s="25">
        <v>72326.25</v>
      </c>
      <c r="G144" s="25">
        <f>F144/E144*100</f>
        <v>96.798964105034941</v>
      </c>
    </row>
    <row r="145" spans="1:7" x14ac:dyDescent="0.25">
      <c r="A145" s="5" t="s">
        <v>0</v>
      </c>
      <c r="B145" s="5" t="s">
        <v>24</v>
      </c>
      <c r="C145" s="50" t="s">
        <v>25</v>
      </c>
      <c r="D145" s="48"/>
      <c r="E145" s="14">
        <f t="shared" ref="E145:F145" si="128">E146</f>
        <v>6000</v>
      </c>
      <c r="F145" s="27">
        <f t="shared" si="128"/>
        <v>4922.6899999999996</v>
      </c>
      <c r="G145" s="27">
        <f t="shared" ref="G145" si="129">G146</f>
        <v>82.044833333333315</v>
      </c>
    </row>
    <row r="146" spans="1:7" ht="12" customHeight="1" x14ac:dyDescent="0.25">
      <c r="A146" s="6" t="s">
        <v>161</v>
      </c>
      <c r="B146" s="6" t="s">
        <v>24</v>
      </c>
      <c r="C146" s="54" t="s">
        <v>25</v>
      </c>
      <c r="D146" s="48"/>
      <c r="E146" s="12">
        <v>6000</v>
      </c>
      <c r="F146" s="25">
        <v>4922.6899999999996</v>
      </c>
      <c r="G146" s="25">
        <f>F146/E146*100</f>
        <v>82.044833333333315</v>
      </c>
    </row>
    <row r="147" spans="1:7" x14ac:dyDescent="0.25">
      <c r="A147" s="4" t="s">
        <v>8</v>
      </c>
      <c r="B147" s="4" t="s">
        <v>29</v>
      </c>
      <c r="C147" s="49" t="s">
        <v>30</v>
      </c>
      <c r="D147" s="48"/>
      <c r="E147" s="13">
        <f t="shared" ref="E147:F147" si="130">E148+E151</f>
        <v>421000</v>
      </c>
      <c r="F147" s="26">
        <f t="shared" si="130"/>
        <v>369557.4</v>
      </c>
      <c r="G147" s="26">
        <f>F147/E147*100</f>
        <v>87.780855106888367</v>
      </c>
    </row>
    <row r="148" spans="1:7" x14ac:dyDescent="0.25">
      <c r="A148" s="5" t="s">
        <v>0</v>
      </c>
      <c r="B148" s="5" t="s">
        <v>31</v>
      </c>
      <c r="C148" s="50" t="s">
        <v>32</v>
      </c>
      <c r="D148" s="48"/>
      <c r="E148" s="14">
        <f t="shared" ref="E148:F148" si="131">E149+E150</f>
        <v>151000</v>
      </c>
      <c r="F148" s="27">
        <f t="shared" si="131"/>
        <v>144330.4</v>
      </c>
      <c r="G148" s="27">
        <f t="shared" ref="G148" si="132">G149</f>
        <v>0</v>
      </c>
    </row>
    <row r="149" spans="1:7" ht="13.5" customHeight="1" x14ac:dyDescent="0.25">
      <c r="A149" s="6" t="s">
        <v>162</v>
      </c>
      <c r="B149" s="6" t="s">
        <v>31</v>
      </c>
      <c r="C149" s="54" t="s">
        <v>163</v>
      </c>
      <c r="D149" s="48"/>
      <c r="E149" s="12">
        <v>6800</v>
      </c>
      <c r="F149" s="25">
        <v>0</v>
      </c>
      <c r="G149" s="25">
        <f t="shared" ref="G149:G150" si="133">F149/E149*100</f>
        <v>0</v>
      </c>
    </row>
    <row r="150" spans="1:7" ht="12.75" customHeight="1" x14ac:dyDescent="0.25">
      <c r="A150" s="6" t="s">
        <v>164</v>
      </c>
      <c r="B150" s="6" t="s">
        <v>31</v>
      </c>
      <c r="C150" s="54" t="s">
        <v>32</v>
      </c>
      <c r="D150" s="48"/>
      <c r="E150" s="12">
        <v>144200</v>
      </c>
      <c r="F150" s="25">
        <v>144330.4</v>
      </c>
      <c r="G150" s="25">
        <f t="shared" si="133"/>
        <v>100.09042995839113</v>
      </c>
    </row>
    <row r="151" spans="1:7" x14ac:dyDescent="0.25">
      <c r="A151" s="5" t="s">
        <v>0</v>
      </c>
      <c r="B151" s="5" t="s">
        <v>18</v>
      </c>
      <c r="C151" s="50" t="s">
        <v>19</v>
      </c>
      <c r="D151" s="48"/>
      <c r="E151" s="14">
        <f t="shared" ref="E151:F151" si="134">E152</f>
        <v>270000</v>
      </c>
      <c r="F151" s="27">
        <f t="shared" si="134"/>
        <v>225227</v>
      </c>
      <c r="G151" s="27">
        <f t="shared" ref="G151" si="135">G152</f>
        <v>83.41740740740741</v>
      </c>
    </row>
    <row r="152" spans="1:7" ht="12.75" customHeight="1" x14ac:dyDescent="0.25">
      <c r="A152" s="6" t="s">
        <v>165</v>
      </c>
      <c r="B152" s="6" t="s">
        <v>18</v>
      </c>
      <c r="C152" s="54" t="s">
        <v>19</v>
      </c>
      <c r="D152" s="48"/>
      <c r="E152" s="12">
        <v>270000</v>
      </c>
      <c r="F152" s="25">
        <v>225227</v>
      </c>
      <c r="G152" s="25">
        <f>F152/E152*100</f>
        <v>83.41740740740741</v>
      </c>
    </row>
    <row r="153" spans="1:7" ht="16.5" customHeight="1" x14ac:dyDescent="0.25">
      <c r="A153" s="2" t="s">
        <v>43</v>
      </c>
      <c r="B153" s="2" t="s">
        <v>55</v>
      </c>
      <c r="C153" s="53" t="s">
        <v>56</v>
      </c>
      <c r="D153" s="48"/>
      <c r="E153" s="15">
        <f t="shared" ref="E153:F153" si="136">E154</f>
        <v>23374</v>
      </c>
      <c r="F153" s="28">
        <f t="shared" si="136"/>
        <v>23373.78</v>
      </c>
      <c r="G153" s="28">
        <f>F153/E153*100</f>
        <v>99.99905878326345</v>
      </c>
    </row>
    <row r="154" spans="1:7" ht="22.5" x14ac:dyDescent="0.25">
      <c r="A154" s="3" t="s">
        <v>7</v>
      </c>
      <c r="B154" s="3" t="s">
        <v>10</v>
      </c>
      <c r="C154" s="57" t="s">
        <v>11</v>
      </c>
      <c r="D154" s="48"/>
      <c r="E154" s="16">
        <f t="shared" ref="E154:F154" si="137">E155+E158+E161</f>
        <v>23374</v>
      </c>
      <c r="F154" s="29">
        <f t="shared" si="137"/>
        <v>23373.78</v>
      </c>
      <c r="G154" s="29">
        <f>F154/E154*100</f>
        <v>99.99905878326345</v>
      </c>
    </row>
    <row r="155" spans="1:7" x14ac:dyDescent="0.25">
      <c r="A155" s="4" t="s">
        <v>8</v>
      </c>
      <c r="B155" s="4" t="s">
        <v>16</v>
      </c>
      <c r="C155" s="49" t="s">
        <v>17</v>
      </c>
      <c r="D155" s="48"/>
      <c r="E155" s="13">
        <f t="shared" ref="E155:F155" si="138">E156</f>
        <v>0</v>
      </c>
      <c r="F155" s="26">
        <f t="shared" si="138"/>
        <v>0</v>
      </c>
      <c r="G155" s="26" t="e">
        <f>F155/E155*100</f>
        <v>#DIV/0!</v>
      </c>
    </row>
    <row r="156" spans="1:7" x14ac:dyDescent="0.25">
      <c r="A156" s="5" t="s">
        <v>0</v>
      </c>
      <c r="B156" s="5" t="s">
        <v>18</v>
      </c>
      <c r="C156" s="50" t="s">
        <v>19</v>
      </c>
      <c r="D156" s="48"/>
      <c r="E156" s="14">
        <f t="shared" ref="E156:F156" si="139">E157</f>
        <v>0</v>
      </c>
      <c r="F156" s="27">
        <f t="shared" si="139"/>
        <v>0</v>
      </c>
      <c r="G156" s="27" t="e">
        <f t="shared" ref="G156" si="140">G157</f>
        <v>#DIV/0!</v>
      </c>
    </row>
    <row r="157" spans="1:7" ht="12" customHeight="1" x14ac:dyDescent="0.25">
      <c r="A157" s="6" t="s">
        <v>166</v>
      </c>
      <c r="B157" s="6" t="s">
        <v>18</v>
      </c>
      <c r="C157" s="54" t="s">
        <v>19</v>
      </c>
      <c r="D157" s="48"/>
      <c r="E157" s="12">
        <v>0</v>
      </c>
      <c r="F157" s="25">
        <v>0</v>
      </c>
      <c r="G157" s="25" t="e">
        <f>F157/E157*100</f>
        <v>#DIV/0!</v>
      </c>
    </row>
    <row r="158" spans="1:7" x14ac:dyDescent="0.25">
      <c r="A158" s="4" t="s">
        <v>8</v>
      </c>
      <c r="B158" s="4" t="s">
        <v>57</v>
      </c>
      <c r="C158" s="49" t="s">
        <v>58</v>
      </c>
      <c r="D158" s="48"/>
      <c r="E158" s="13">
        <f t="shared" ref="E158:F158" si="141">E159</f>
        <v>2157</v>
      </c>
      <c r="F158" s="26">
        <f t="shared" si="141"/>
        <v>2156.7800000000002</v>
      </c>
      <c r="G158" s="26">
        <f>F158/E158*100</f>
        <v>99.989800649049627</v>
      </c>
    </row>
    <row r="159" spans="1:7" x14ac:dyDescent="0.25">
      <c r="A159" s="5" t="s">
        <v>0</v>
      </c>
      <c r="B159" s="5" t="s">
        <v>18</v>
      </c>
      <c r="C159" s="50" t="s">
        <v>19</v>
      </c>
      <c r="D159" s="48"/>
      <c r="E159" s="14">
        <f t="shared" ref="E159:F159" si="142">E160</f>
        <v>2157</v>
      </c>
      <c r="F159" s="27">
        <f t="shared" si="142"/>
        <v>2156.7800000000002</v>
      </c>
      <c r="G159" s="27">
        <f t="shared" ref="G159" si="143">G160</f>
        <v>99.989800649049627</v>
      </c>
    </row>
    <row r="160" spans="1:7" ht="12" customHeight="1" x14ac:dyDescent="0.25">
      <c r="A160" s="6" t="s">
        <v>167</v>
      </c>
      <c r="B160" s="6" t="s">
        <v>18</v>
      </c>
      <c r="C160" s="54" t="s">
        <v>19</v>
      </c>
      <c r="D160" s="48"/>
      <c r="E160" s="12">
        <v>2157</v>
      </c>
      <c r="F160" s="25">
        <v>2156.7800000000002</v>
      </c>
      <c r="G160" s="25">
        <f>F160/E160*100</f>
        <v>99.989800649049627</v>
      </c>
    </row>
    <row r="161" spans="1:7" x14ac:dyDescent="0.25">
      <c r="A161" s="4" t="s">
        <v>8</v>
      </c>
      <c r="B161" s="4" t="s">
        <v>59</v>
      </c>
      <c r="C161" s="49" t="s">
        <v>60</v>
      </c>
      <c r="D161" s="48"/>
      <c r="E161" s="13">
        <f>E162</f>
        <v>21217</v>
      </c>
      <c r="F161" s="26">
        <f>F162</f>
        <v>21217</v>
      </c>
      <c r="G161" s="26">
        <f>F161/E161*100</f>
        <v>100</v>
      </c>
    </row>
    <row r="162" spans="1:7" x14ac:dyDescent="0.25">
      <c r="A162" s="5" t="s">
        <v>0</v>
      </c>
      <c r="B162" s="5" t="s">
        <v>18</v>
      </c>
      <c r="C162" s="50" t="s">
        <v>19</v>
      </c>
      <c r="D162" s="48"/>
      <c r="E162" s="14">
        <f t="shared" ref="E162:F162" si="144">E163</f>
        <v>21217</v>
      </c>
      <c r="F162" s="27">
        <f t="shared" si="144"/>
        <v>21217</v>
      </c>
      <c r="G162" s="27">
        <f t="shared" ref="G162" si="145">G163</f>
        <v>100</v>
      </c>
    </row>
    <row r="163" spans="1:7" ht="12.75" customHeight="1" x14ac:dyDescent="0.25">
      <c r="A163" s="6" t="s">
        <v>168</v>
      </c>
      <c r="B163" s="6" t="s">
        <v>18</v>
      </c>
      <c r="C163" s="54" t="s">
        <v>19</v>
      </c>
      <c r="D163" s="48"/>
      <c r="E163" s="12">
        <v>21217</v>
      </c>
      <c r="F163" s="25">
        <v>21217</v>
      </c>
      <c r="G163" s="25">
        <f>F163/E163*100</f>
        <v>100</v>
      </c>
    </row>
    <row r="164" spans="1:7" ht="16.5" customHeight="1" x14ac:dyDescent="0.25">
      <c r="A164" s="2" t="s">
        <v>43</v>
      </c>
      <c r="B164" s="2" t="s">
        <v>85</v>
      </c>
      <c r="C164" s="53" t="s">
        <v>86</v>
      </c>
      <c r="D164" s="48"/>
      <c r="E164" s="15">
        <f t="shared" ref="E164:F164" si="146">E165</f>
        <v>7526</v>
      </c>
      <c r="F164" s="28">
        <f t="shared" si="146"/>
        <v>10611.810000000001</v>
      </c>
      <c r="G164" s="28">
        <f>F164/E164*100</f>
        <v>141.00199309061921</v>
      </c>
    </row>
    <row r="165" spans="1:7" ht="22.5" x14ac:dyDescent="0.25">
      <c r="A165" s="3" t="s">
        <v>7</v>
      </c>
      <c r="B165" s="3" t="s">
        <v>10</v>
      </c>
      <c r="C165" s="57" t="s">
        <v>11</v>
      </c>
      <c r="D165" s="48"/>
      <c r="E165" s="16">
        <f t="shared" ref="E165:F165" si="147">E166+E169</f>
        <v>7526</v>
      </c>
      <c r="F165" s="29">
        <f t="shared" si="147"/>
        <v>10611.810000000001</v>
      </c>
      <c r="G165" s="29">
        <f>F165/E165*100</f>
        <v>141.00199309061921</v>
      </c>
    </row>
    <row r="166" spans="1:7" x14ac:dyDescent="0.25">
      <c r="A166" s="4" t="s">
        <v>8</v>
      </c>
      <c r="B166" s="4" t="s">
        <v>87</v>
      </c>
      <c r="C166" s="49" t="s">
        <v>88</v>
      </c>
      <c r="D166" s="48"/>
      <c r="E166" s="13">
        <f t="shared" ref="E166:F166" si="148">E167</f>
        <v>6660</v>
      </c>
      <c r="F166" s="26">
        <f t="shared" si="148"/>
        <v>9325.4500000000007</v>
      </c>
      <c r="G166" s="26">
        <f>F166/E166*100</f>
        <v>140.02177177177177</v>
      </c>
    </row>
    <row r="167" spans="1:7" x14ac:dyDescent="0.25">
      <c r="A167" s="5" t="s">
        <v>0</v>
      </c>
      <c r="B167" s="5" t="s">
        <v>18</v>
      </c>
      <c r="C167" s="50" t="s">
        <v>19</v>
      </c>
      <c r="D167" s="48"/>
      <c r="E167" s="14">
        <f t="shared" ref="E167:F167" si="149">E168</f>
        <v>6660</v>
      </c>
      <c r="F167" s="27">
        <f t="shared" si="149"/>
        <v>9325.4500000000007</v>
      </c>
      <c r="G167" s="27">
        <f t="shared" ref="G167" si="150">G168</f>
        <v>140.02177177177177</v>
      </c>
    </row>
    <row r="168" spans="1:7" ht="12.75" customHeight="1" x14ac:dyDescent="0.25">
      <c r="A168" s="6" t="s">
        <v>169</v>
      </c>
      <c r="B168" s="6" t="s">
        <v>18</v>
      </c>
      <c r="C168" s="54" t="s">
        <v>19</v>
      </c>
      <c r="D168" s="48"/>
      <c r="E168" s="12">
        <v>6660</v>
      </c>
      <c r="F168" s="25">
        <v>9325.4500000000007</v>
      </c>
      <c r="G168" s="25">
        <f>F168/E168*100</f>
        <v>140.02177177177177</v>
      </c>
    </row>
    <row r="169" spans="1:7" x14ac:dyDescent="0.25">
      <c r="A169" s="4" t="s">
        <v>8</v>
      </c>
      <c r="B169" s="4" t="s">
        <v>16</v>
      </c>
      <c r="C169" s="49" t="s">
        <v>17</v>
      </c>
      <c r="D169" s="48"/>
      <c r="E169" s="13">
        <f t="shared" ref="E169:F169" si="151">E170</f>
        <v>866</v>
      </c>
      <c r="F169" s="26">
        <f t="shared" si="151"/>
        <v>1286.3599999999999</v>
      </c>
      <c r="G169" s="26">
        <f>F169/E169*100</f>
        <v>148.54041570438798</v>
      </c>
    </row>
    <row r="170" spans="1:7" x14ac:dyDescent="0.25">
      <c r="A170" s="5" t="s">
        <v>0</v>
      </c>
      <c r="B170" s="5" t="s">
        <v>18</v>
      </c>
      <c r="C170" s="50" t="s">
        <v>19</v>
      </c>
      <c r="D170" s="48"/>
      <c r="E170" s="14">
        <f t="shared" ref="E170:F170" si="152">E171</f>
        <v>866</v>
      </c>
      <c r="F170" s="27">
        <f t="shared" si="152"/>
        <v>1286.3599999999999</v>
      </c>
      <c r="G170" s="27">
        <f t="shared" ref="G170" si="153">G171</f>
        <v>148.54041570438798</v>
      </c>
    </row>
    <row r="171" spans="1:7" ht="12" customHeight="1" x14ac:dyDescent="0.25">
      <c r="A171" s="6" t="s">
        <v>170</v>
      </c>
      <c r="B171" s="6" t="s">
        <v>18</v>
      </c>
      <c r="C171" s="54" t="s">
        <v>19</v>
      </c>
      <c r="D171" s="48"/>
      <c r="E171" s="12">
        <v>866</v>
      </c>
      <c r="F171" s="25">
        <v>1286.3599999999999</v>
      </c>
      <c r="G171" s="25">
        <f>F171/E171*100</f>
        <v>148.54041570438798</v>
      </c>
    </row>
    <row r="172" spans="1:7" x14ac:dyDescent="0.25">
      <c r="A172" s="1" t="s">
        <v>5</v>
      </c>
      <c r="B172" s="1" t="s">
        <v>61</v>
      </c>
      <c r="C172" s="52" t="s">
        <v>62</v>
      </c>
      <c r="D172" s="48"/>
      <c r="E172" s="17">
        <f t="shared" ref="E172:F172" si="154">E173</f>
        <v>82500</v>
      </c>
      <c r="F172" s="30">
        <f t="shared" si="154"/>
        <v>102546.01000000001</v>
      </c>
      <c r="G172" s="30">
        <f>F172/E172*100</f>
        <v>124.29819393939394</v>
      </c>
    </row>
    <row r="173" spans="1:7" x14ac:dyDescent="0.25">
      <c r="A173" s="2" t="s">
        <v>6</v>
      </c>
      <c r="B173" s="2" t="s">
        <v>63</v>
      </c>
      <c r="C173" s="53" t="s">
        <v>64</v>
      </c>
      <c r="D173" s="48"/>
      <c r="E173" s="15">
        <f t="shared" ref="E173:F173" si="155">E174</f>
        <v>82500</v>
      </c>
      <c r="F173" s="28">
        <f t="shared" si="155"/>
        <v>102546.01000000001</v>
      </c>
      <c r="G173" s="28">
        <f>F173/E173*100</f>
        <v>124.29819393939394</v>
      </c>
    </row>
    <row r="174" spans="1:7" ht="22.5" x14ac:dyDescent="0.25">
      <c r="A174" s="3" t="s">
        <v>7</v>
      </c>
      <c r="B174" s="3" t="s">
        <v>10</v>
      </c>
      <c r="C174" s="57" t="s">
        <v>11</v>
      </c>
      <c r="D174" s="48"/>
      <c r="E174" s="16">
        <f t="shared" ref="E174:F174" si="156">E175+E180+E186+E191</f>
        <v>82500</v>
      </c>
      <c r="F174" s="29">
        <f t="shared" si="156"/>
        <v>102546.01000000001</v>
      </c>
      <c r="G174" s="29">
        <f>F174/E174*100</f>
        <v>124.29819393939394</v>
      </c>
    </row>
    <row r="175" spans="1:7" x14ac:dyDescent="0.25">
      <c r="A175" s="4" t="s">
        <v>8</v>
      </c>
      <c r="B175" s="4" t="s">
        <v>48</v>
      </c>
      <c r="C175" s="49" t="s">
        <v>49</v>
      </c>
      <c r="D175" s="48"/>
      <c r="E175" s="13">
        <f t="shared" ref="E175:F175" si="157">E176+E178</f>
        <v>26500</v>
      </c>
      <c r="F175" s="26">
        <f t="shared" si="157"/>
        <v>26500</v>
      </c>
      <c r="G175" s="26">
        <f>F175/E175*100</f>
        <v>100</v>
      </c>
    </row>
    <row r="176" spans="1:7" x14ac:dyDescent="0.25">
      <c r="A176" s="5" t="s">
        <v>0</v>
      </c>
      <c r="B176" s="5" t="s">
        <v>18</v>
      </c>
      <c r="C176" s="50" t="s">
        <v>19</v>
      </c>
      <c r="D176" s="48"/>
      <c r="E176" s="14">
        <f t="shared" ref="E176:F176" si="158">E177</f>
        <v>0</v>
      </c>
      <c r="F176" s="27">
        <f t="shared" si="158"/>
        <v>0</v>
      </c>
      <c r="G176" s="27" t="e">
        <f t="shared" ref="G176" si="159">G177</f>
        <v>#DIV/0!</v>
      </c>
    </row>
    <row r="177" spans="1:7" ht="12.75" customHeight="1" x14ac:dyDescent="0.25">
      <c r="A177" s="6" t="s">
        <v>171</v>
      </c>
      <c r="B177" s="6" t="s">
        <v>18</v>
      </c>
      <c r="C177" s="54" t="s">
        <v>19</v>
      </c>
      <c r="D177" s="48"/>
      <c r="E177" s="12">
        <v>0</v>
      </c>
      <c r="F177" s="25">
        <v>0</v>
      </c>
      <c r="G177" s="25" t="e">
        <f>F177/E177*100</f>
        <v>#DIV/0!</v>
      </c>
    </row>
    <row r="178" spans="1:7" x14ac:dyDescent="0.25">
      <c r="A178" s="5" t="s">
        <v>0</v>
      </c>
      <c r="B178" s="5" t="s">
        <v>26</v>
      </c>
      <c r="C178" s="50" t="s">
        <v>27</v>
      </c>
      <c r="D178" s="48"/>
      <c r="E178" s="14">
        <f t="shared" ref="E178:F178" si="160">E179</f>
        <v>26500</v>
      </c>
      <c r="F178" s="27">
        <f t="shared" si="160"/>
        <v>26500</v>
      </c>
      <c r="G178" s="27">
        <f t="shared" ref="G178" si="161">G179</f>
        <v>100</v>
      </c>
    </row>
    <row r="179" spans="1:7" ht="12.75" customHeight="1" x14ac:dyDescent="0.25">
      <c r="A179" s="6" t="s">
        <v>172</v>
      </c>
      <c r="B179" s="6" t="s">
        <v>26</v>
      </c>
      <c r="C179" s="54" t="s">
        <v>173</v>
      </c>
      <c r="D179" s="48"/>
      <c r="E179" s="12">
        <v>26500</v>
      </c>
      <c r="F179" s="25">
        <v>26500</v>
      </c>
      <c r="G179" s="25">
        <f>F179/E179*100</f>
        <v>100</v>
      </c>
    </row>
    <row r="180" spans="1:7" x14ac:dyDescent="0.25">
      <c r="A180" s="4" t="s">
        <v>8</v>
      </c>
      <c r="B180" s="4" t="s">
        <v>37</v>
      </c>
      <c r="C180" s="49" t="s">
        <v>38</v>
      </c>
      <c r="D180" s="48"/>
      <c r="E180" s="13">
        <f t="shared" ref="E180:F180" si="162">E181+E184</f>
        <v>16000</v>
      </c>
      <c r="F180" s="26">
        <f t="shared" si="162"/>
        <v>32398.329999999998</v>
      </c>
      <c r="G180" s="26">
        <f>F180/E180*100</f>
        <v>202.48956250000001</v>
      </c>
    </row>
    <row r="181" spans="1:7" x14ac:dyDescent="0.25">
      <c r="A181" s="5" t="s">
        <v>0</v>
      </c>
      <c r="B181" s="5" t="s">
        <v>26</v>
      </c>
      <c r="C181" s="50" t="s">
        <v>27</v>
      </c>
      <c r="D181" s="48"/>
      <c r="E181" s="14">
        <f t="shared" ref="E181:F181" si="163">E182+E183</f>
        <v>15000</v>
      </c>
      <c r="F181" s="27">
        <f t="shared" si="163"/>
        <v>32345.35</v>
      </c>
      <c r="G181" s="27">
        <f t="shared" ref="G181" si="164">G182</f>
        <v>320.82850000000002</v>
      </c>
    </row>
    <row r="182" spans="1:7" ht="12" customHeight="1" x14ac:dyDescent="0.25">
      <c r="A182" s="6" t="s">
        <v>174</v>
      </c>
      <c r="B182" s="6" t="s">
        <v>26</v>
      </c>
      <c r="C182" s="54" t="s">
        <v>27</v>
      </c>
      <c r="D182" s="48"/>
      <c r="E182" s="12">
        <v>10000</v>
      </c>
      <c r="F182" s="25">
        <v>32082.85</v>
      </c>
      <c r="G182" s="25">
        <f t="shared" ref="G182:G183" si="165">F182/E182*100</f>
        <v>320.82850000000002</v>
      </c>
    </row>
    <row r="183" spans="1:7" ht="12.75" customHeight="1" x14ac:dyDescent="0.25">
      <c r="A183" s="6" t="s">
        <v>175</v>
      </c>
      <c r="B183" s="6" t="s">
        <v>26</v>
      </c>
      <c r="C183" s="54" t="s">
        <v>176</v>
      </c>
      <c r="D183" s="48"/>
      <c r="E183" s="12">
        <v>5000</v>
      </c>
      <c r="F183" s="25">
        <v>262.5</v>
      </c>
      <c r="G183" s="25">
        <f t="shared" si="165"/>
        <v>5.25</v>
      </c>
    </row>
    <row r="184" spans="1:7" x14ac:dyDescent="0.25">
      <c r="A184" s="5" t="s">
        <v>0</v>
      </c>
      <c r="B184" s="5" t="s">
        <v>52</v>
      </c>
      <c r="C184" s="50" t="s">
        <v>53</v>
      </c>
      <c r="D184" s="48"/>
      <c r="E184" s="14">
        <f t="shared" ref="E184:F184" si="166">E185</f>
        <v>1000</v>
      </c>
      <c r="F184" s="27">
        <f t="shared" si="166"/>
        <v>52.98</v>
      </c>
      <c r="G184" s="27">
        <f t="shared" ref="G184" si="167">G185</f>
        <v>5.298</v>
      </c>
    </row>
    <row r="185" spans="1:7" ht="12" customHeight="1" x14ac:dyDescent="0.25">
      <c r="A185" s="6" t="s">
        <v>177</v>
      </c>
      <c r="B185" s="6" t="s">
        <v>52</v>
      </c>
      <c r="C185" s="54" t="s">
        <v>54</v>
      </c>
      <c r="D185" s="48"/>
      <c r="E185" s="12">
        <v>1000</v>
      </c>
      <c r="F185" s="25">
        <v>52.98</v>
      </c>
      <c r="G185" s="25">
        <f>F185/E185*100</f>
        <v>5.298</v>
      </c>
    </row>
    <row r="186" spans="1:7" x14ac:dyDescent="0.25">
      <c r="A186" s="4" t="s">
        <v>8</v>
      </c>
      <c r="B186" s="4" t="s">
        <v>39</v>
      </c>
      <c r="C186" s="49" t="s">
        <v>40</v>
      </c>
      <c r="D186" s="48"/>
      <c r="E186" s="13">
        <f t="shared" ref="E186:F186" si="168">E187+E190</f>
        <v>36000</v>
      </c>
      <c r="F186" s="26">
        <f t="shared" si="168"/>
        <v>29398.18</v>
      </c>
      <c r="G186" s="26">
        <f>F186/E186*100</f>
        <v>81.661611111111114</v>
      </c>
    </row>
    <row r="187" spans="1:7" x14ac:dyDescent="0.25">
      <c r="A187" s="5" t="s">
        <v>0</v>
      </c>
      <c r="B187" s="5" t="s">
        <v>26</v>
      </c>
      <c r="C187" s="50" t="s">
        <v>27</v>
      </c>
      <c r="D187" s="48"/>
      <c r="E187" s="14">
        <f t="shared" ref="E187:F187" si="169">E188</f>
        <v>2000</v>
      </c>
      <c r="F187" s="27">
        <f t="shared" si="169"/>
        <v>0</v>
      </c>
      <c r="G187" s="27">
        <f t="shared" ref="G187" si="170">G188</f>
        <v>0</v>
      </c>
    </row>
    <row r="188" spans="1:7" ht="12.75" customHeight="1" x14ac:dyDescent="0.25">
      <c r="A188" s="6" t="s">
        <v>178</v>
      </c>
      <c r="B188" s="6" t="s">
        <v>26</v>
      </c>
      <c r="C188" s="54" t="s">
        <v>27</v>
      </c>
      <c r="D188" s="48"/>
      <c r="E188" s="12">
        <v>2000</v>
      </c>
      <c r="F188" s="25">
        <v>0</v>
      </c>
      <c r="G188" s="25">
        <f>F188/E188*100</f>
        <v>0</v>
      </c>
    </row>
    <row r="189" spans="1:7" x14ac:dyDescent="0.25">
      <c r="A189" s="5" t="s">
        <v>0</v>
      </c>
      <c r="B189" s="5" t="s">
        <v>52</v>
      </c>
      <c r="C189" s="50" t="s">
        <v>53</v>
      </c>
      <c r="D189" s="48"/>
      <c r="E189" s="14">
        <f t="shared" ref="E189:F189" si="171">E190</f>
        <v>34000</v>
      </c>
      <c r="F189" s="27">
        <f t="shared" si="171"/>
        <v>29398.18</v>
      </c>
      <c r="G189" s="27">
        <f t="shared" ref="G189" si="172">G190</f>
        <v>86.465235294117647</v>
      </c>
    </row>
    <row r="190" spans="1:7" ht="12.75" customHeight="1" x14ac:dyDescent="0.25">
      <c r="A190" s="6" t="s">
        <v>179</v>
      </c>
      <c r="B190" s="6" t="s">
        <v>52</v>
      </c>
      <c r="C190" s="54" t="s">
        <v>180</v>
      </c>
      <c r="D190" s="48"/>
      <c r="E190" s="12">
        <v>34000</v>
      </c>
      <c r="F190" s="25">
        <v>29398.18</v>
      </c>
      <c r="G190" s="25">
        <f>F190/E190*100</f>
        <v>86.465235294117647</v>
      </c>
    </row>
    <row r="191" spans="1:7" x14ac:dyDescent="0.25">
      <c r="A191" s="4" t="s">
        <v>8</v>
      </c>
      <c r="B191" s="4" t="s">
        <v>69</v>
      </c>
      <c r="C191" s="49" t="s">
        <v>70</v>
      </c>
      <c r="D191" s="48"/>
      <c r="E191" s="13">
        <f t="shared" ref="E191:F191" si="173">E192</f>
        <v>4000</v>
      </c>
      <c r="F191" s="26">
        <f t="shared" si="173"/>
        <v>14249.5</v>
      </c>
      <c r="G191" s="26">
        <f>F191/E191*100</f>
        <v>356.23750000000001</v>
      </c>
    </row>
    <row r="192" spans="1:7" x14ac:dyDescent="0.25">
      <c r="A192" s="5" t="s">
        <v>0</v>
      </c>
      <c r="B192" s="5" t="s">
        <v>26</v>
      </c>
      <c r="C192" s="50" t="s">
        <v>27</v>
      </c>
      <c r="D192" s="48"/>
      <c r="E192" s="14">
        <f t="shared" ref="E192" si="174">E193</f>
        <v>4000</v>
      </c>
      <c r="F192" s="27">
        <f>F193+F194</f>
        <v>14249.5</v>
      </c>
      <c r="G192" s="25">
        <f>F192/E192*100</f>
        <v>356.23750000000001</v>
      </c>
    </row>
    <row r="193" spans="1:7" ht="12" customHeight="1" x14ac:dyDescent="0.25">
      <c r="A193" s="6" t="s">
        <v>181</v>
      </c>
      <c r="B193" s="6" t="s">
        <v>26</v>
      </c>
      <c r="C193" s="54" t="s">
        <v>27</v>
      </c>
      <c r="D193" s="48"/>
      <c r="E193" s="12">
        <v>4000</v>
      </c>
      <c r="F193" s="25">
        <v>13687.5</v>
      </c>
      <c r="G193" s="25">
        <f>F193/E193*100</f>
        <v>342.1875</v>
      </c>
    </row>
    <row r="194" spans="1:7" s="20" customFormat="1" ht="12" customHeight="1" x14ac:dyDescent="0.25">
      <c r="A194" s="6" t="s">
        <v>197</v>
      </c>
      <c r="B194" s="6">
        <v>424</v>
      </c>
      <c r="C194" s="21" t="s">
        <v>53</v>
      </c>
      <c r="E194" s="22">
        <v>0</v>
      </c>
      <c r="F194" s="25">
        <v>562</v>
      </c>
      <c r="G194" s="25" t="e">
        <f>F194/E194*100</f>
        <v>#DIV/0!</v>
      </c>
    </row>
    <row r="195" spans="1:7" s="20" customFormat="1" x14ac:dyDescent="0.25">
      <c r="A195" s="6"/>
      <c r="B195" s="6"/>
      <c r="C195" s="21"/>
      <c r="E195" s="22"/>
      <c r="F195" s="25"/>
      <c r="G195" s="25"/>
    </row>
    <row r="196" spans="1:7" s="11" customFormat="1" ht="8.25" customHeight="1" x14ac:dyDescent="0.25">
      <c r="F196" s="24"/>
      <c r="G196" s="24"/>
    </row>
    <row r="197" spans="1:7" x14ac:dyDescent="0.25">
      <c r="A197" s="37"/>
      <c r="B197" s="37"/>
      <c r="C197" s="37"/>
      <c r="D197" s="37"/>
      <c r="E197" s="38">
        <f t="shared" ref="E197:F197" si="175">E198+E209+E214</f>
        <v>349300</v>
      </c>
      <c r="F197" s="38">
        <f t="shared" si="175"/>
        <v>341532.1</v>
      </c>
      <c r="G197" s="38">
        <f>F197/E197*100</f>
        <v>97.776152304609212</v>
      </c>
    </row>
    <row r="198" spans="1:7" ht="15" customHeight="1" x14ac:dyDescent="0.25">
      <c r="A198" s="2" t="s">
        <v>6</v>
      </c>
      <c r="B198" s="2" t="s">
        <v>89</v>
      </c>
      <c r="C198" s="53" t="s">
        <v>188</v>
      </c>
      <c r="D198" s="48"/>
      <c r="E198" s="15">
        <f t="shared" ref="E198:F198" si="176">E199</f>
        <v>60000</v>
      </c>
      <c r="F198" s="28">
        <f t="shared" si="176"/>
        <v>58958.409999999996</v>
      </c>
      <c r="G198" s="28">
        <f>F198/E198*100</f>
        <v>98.264016666666663</v>
      </c>
    </row>
    <row r="199" spans="1:7" ht="22.5" x14ac:dyDescent="0.25">
      <c r="A199" s="3" t="s">
        <v>7</v>
      </c>
      <c r="B199" s="3" t="s">
        <v>10</v>
      </c>
      <c r="C199" s="57" t="s">
        <v>11</v>
      </c>
      <c r="D199" s="48"/>
      <c r="E199" s="16">
        <f t="shared" ref="E199:F199" si="177">E200</f>
        <v>60000</v>
      </c>
      <c r="F199" s="29">
        <f t="shared" si="177"/>
        <v>58958.409999999996</v>
      </c>
      <c r="G199" s="29">
        <f>F199/E199*100</f>
        <v>98.264016666666663</v>
      </c>
    </row>
    <row r="200" spans="1:7" x14ac:dyDescent="0.25">
      <c r="A200" s="4" t="s">
        <v>8</v>
      </c>
      <c r="B200" s="4" t="s">
        <v>9</v>
      </c>
      <c r="C200" s="49" t="s">
        <v>189</v>
      </c>
      <c r="D200" s="48"/>
      <c r="E200" s="13">
        <f t="shared" ref="E200:F200" si="178">E201+E203+E205+E207</f>
        <v>60000</v>
      </c>
      <c r="F200" s="26">
        <f t="shared" si="178"/>
        <v>58958.409999999996</v>
      </c>
      <c r="G200" s="26">
        <f>F200/E200*100</f>
        <v>98.264016666666663</v>
      </c>
    </row>
    <row r="201" spans="1:7" ht="15" customHeight="1" x14ac:dyDescent="0.25">
      <c r="A201" s="5" t="s">
        <v>0</v>
      </c>
      <c r="B201" s="5" t="s">
        <v>31</v>
      </c>
      <c r="C201" s="50" t="s">
        <v>32</v>
      </c>
      <c r="D201" s="48"/>
      <c r="E201" s="14">
        <f t="shared" ref="E201:F201" si="179">E202</f>
        <v>42200</v>
      </c>
      <c r="F201" s="27">
        <f t="shared" si="179"/>
        <v>41500</v>
      </c>
      <c r="G201" s="27">
        <f t="shared" ref="G201" si="180">G202</f>
        <v>98.341232227488149</v>
      </c>
    </row>
    <row r="202" spans="1:7" ht="12.75" customHeight="1" x14ac:dyDescent="0.25">
      <c r="A202" s="6" t="s">
        <v>182</v>
      </c>
      <c r="B202" s="6" t="s">
        <v>31</v>
      </c>
      <c r="C202" s="54" t="s">
        <v>32</v>
      </c>
      <c r="D202" s="48"/>
      <c r="E202" s="12">
        <v>42200</v>
      </c>
      <c r="F202" s="25">
        <v>41500</v>
      </c>
      <c r="G202" s="25">
        <f>F202/E202*100</f>
        <v>98.341232227488149</v>
      </c>
    </row>
    <row r="203" spans="1:7" ht="15" customHeight="1" x14ac:dyDescent="0.25">
      <c r="A203" s="5" t="s">
        <v>0</v>
      </c>
      <c r="B203" s="5" t="s">
        <v>35</v>
      </c>
      <c r="C203" s="50" t="s">
        <v>36</v>
      </c>
      <c r="D203" s="48"/>
      <c r="E203" s="14">
        <f t="shared" ref="E203:F203" si="181">E204</f>
        <v>7600</v>
      </c>
      <c r="F203" s="27">
        <f t="shared" si="181"/>
        <v>7503.45</v>
      </c>
      <c r="G203" s="27">
        <f t="shared" ref="G203" si="182">G204</f>
        <v>98.729605263157893</v>
      </c>
    </row>
    <row r="204" spans="1:7" ht="12.75" customHeight="1" x14ac:dyDescent="0.25">
      <c r="A204" s="6" t="s">
        <v>196</v>
      </c>
      <c r="B204" s="6" t="s">
        <v>35</v>
      </c>
      <c r="C204" s="54" t="s">
        <v>36</v>
      </c>
      <c r="D204" s="48"/>
      <c r="E204" s="12">
        <v>7600</v>
      </c>
      <c r="F204" s="25">
        <v>7503.45</v>
      </c>
      <c r="G204" s="25">
        <f>F204/E204*100</f>
        <v>98.729605263157893</v>
      </c>
    </row>
    <row r="205" spans="1:7" ht="15" customHeight="1" x14ac:dyDescent="0.25">
      <c r="A205" s="5" t="s">
        <v>0</v>
      </c>
      <c r="B205" s="5" t="s">
        <v>33</v>
      </c>
      <c r="C205" s="50" t="s">
        <v>34</v>
      </c>
      <c r="D205" s="48"/>
      <c r="E205" s="14">
        <f t="shared" ref="E205:F205" si="183">E206</f>
        <v>7000</v>
      </c>
      <c r="F205" s="27">
        <f t="shared" si="183"/>
        <v>6847.54</v>
      </c>
      <c r="G205" s="27">
        <f t="shared" ref="G205" si="184">G206</f>
        <v>97.822000000000003</v>
      </c>
    </row>
    <row r="206" spans="1:7" ht="12.75" customHeight="1" x14ac:dyDescent="0.25">
      <c r="A206" s="6" t="s">
        <v>183</v>
      </c>
      <c r="B206" s="6" t="s">
        <v>33</v>
      </c>
      <c r="C206" s="54" t="s">
        <v>34</v>
      </c>
      <c r="D206" s="48"/>
      <c r="E206" s="12">
        <v>7000</v>
      </c>
      <c r="F206" s="25">
        <v>6847.54</v>
      </c>
      <c r="G206" s="25">
        <f>F206/E206*100</f>
        <v>97.822000000000003</v>
      </c>
    </row>
    <row r="207" spans="1:7" ht="15" customHeight="1" x14ac:dyDescent="0.25">
      <c r="A207" s="5" t="s">
        <v>0</v>
      </c>
      <c r="B207" s="5" t="s">
        <v>24</v>
      </c>
      <c r="C207" s="50" t="s">
        <v>25</v>
      </c>
      <c r="D207" s="48"/>
      <c r="E207" s="14">
        <f t="shared" ref="E207:F207" si="185">E208</f>
        <v>3200</v>
      </c>
      <c r="F207" s="27">
        <f t="shared" si="185"/>
        <v>3107.42</v>
      </c>
      <c r="G207" s="27">
        <f t="shared" ref="G207" si="186">G208</f>
        <v>97.106875000000002</v>
      </c>
    </row>
    <row r="208" spans="1:7" ht="12" customHeight="1" x14ac:dyDescent="0.25">
      <c r="A208" s="6" t="s">
        <v>184</v>
      </c>
      <c r="B208" s="6" t="s">
        <v>24</v>
      </c>
      <c r="C208" s="54" t="s">
        <v>25</v>
      </c>
      <c r="D208" s="48"/>
      <c r="E208" s="12">
        <v>3200</v>
      </c>
      <c r="F208" s="25">
        <v>3107.42</v>
      </c>
      <c r="G208" s="25">
        <f>F208/E208*100</f>
        <v>97.106875000000002</v>
      </c>
    </row>
    <row r="209" spans="1:7" x14ac:dyDescent="0.25">
      <c r="A209" s="2" t="s">
        <v>6</v>
      </c>
      <c r="B209" s="2" t="s">
        <v>46</v>
      </c>
      <c r="C209" s="53" t="s">
        <v>190</v>
      </c>
      <c r="D209" s="48"/>
      <c r="E209" s="15">
        <f>E210</f>
        <v>80000</v>
      </c>
      <c r="F209" s="28">
        <f>F210</f>
        <v>17073.689999999999</v>
      </c>
      <c r="G209" s="28">
        <f>F209/E209*100</f>
        <v>21.342112499999999</v>
      </c>
    </row>
    <row r="210" spans="1:7" s="11" customFormat="1" ht="25.5" customHeight="1" x14ac:dyDescent="0.25">
      <c r="A210" s="3" t="s">
        <v>7</v>
      </c>
      <c r="B210" s="3" t="s">
        <v>10</v>
      </c>
      <c r="C210" s="57" t="s">
        <v>11</v>
      </c>
      <c r="D210" s="48"/>
      <c r="E210" s="16">
        <f t="shared" ref="E210:F210" si="187">E211</f>
        <v>80000</v>
      </c>
      <c r="F210" s="29">
        <f t="shared" si="187"/>
        <v>17073.689999999999</v>
      </c>
      <c r="G210" s="29">
        <f>F210/E210*100</f>
        <v>21.342112499999999</v>
      </c>
    </row>
    <row r="211" spans="1:7" s="11" customFormat="1" ht="23.25" customHeight="1" x14ac:dyDescent="0.25">
      <c r="A211" s="4" t="s">
        <v>8</v>
      </c>
      <c r="B211" s="4" t="s">
        <v>48</v>
      </c>
      <c r="C211" s="49" t="s">
        <v>186</v>
      </c>
      <c r="D211" s="48"/>
      <c r="E211" s="13">
        <f>E212</f>
        <v>80000</v>
      </c>
      <c r="F211" s="26">
        <f>F212</f>
        <v>17073.689999999999</v>
      </c>
      <c r="G211" s="26">
        <f>F211/E211*100</f>
        <v>21.342112499999999</v>
      </c>
    </row>
    <row r="212" spans="1:7" s="11" customFormat="1" x14ac:dyDescent="0.25">
      <c r="A212" s="5" t="s">
        <v>0</v>
      </c>
      <c r="B212" s="5" t="s">
        <v>12</v>
      </c>
      <c r="C212" s="50" t="s">
        <v>13</v>
      </c>
      <c r="D212" s="48"/>
      <c r="E212" s="14">
        <f>E213</f>
        <v>80000</v>
      </c>
      <c r="F212" s="27">
        <f>F213</f>
        <v>17073.689999999999</v>
      </c>
      <c r="G212" s="27">
        <f t="shared" ref="G212" si="188">G213</f>
        <v>21.342112499999999</v>
      </c>
    </row>
    <row r="213" spans="1:7" s="11" customFormat="1" ht="12.75" customHeight="1" x14ac:dyDescent="0.25">
      <c r="A213" s="6" t="s">
        <v>185</v>
      </c>
      <c r="B213" s="6" t="s">
        <v>12</v>
      </c>
      <c r="C213" s="54" t="s">
        <v>13</v>
      </c>
      <c r="D213" s="48"/>
      <c r="E213" s="12">
        <v>80000</v>
      </c>
      <c r="F213" s="25">
        <v>17073.689999999999</v>
      </c>
      <c r="G213" s="25">
        <f>F213/E213*100</f>
        <v>21.342112499999999</v>
      </c>
    </row>
    <row r="214" spans="1:7" s="11" customFormat="1" ht="15" customHeight="1" x14ac:dyDescent="0.25">
      <c r="A214" s="2" t="s">
        <v>6</v>
      </c>
      <c r="B214" s="2" t="s">
        <v>46</v>
      </c>
      <c r="C214" s="53" t="s">
        <v>191</v>
      </c>
      <c r="D214" s="48"/>
      <c r="E214" s="15">
        <f>E215</f>
        <v>209300</v>
      </c>
      <c r="F214" s="28">
        <f>F215</f>
        <v>265500</v>
      </c>
      <c r="G214" s="28">
        <f>F214/E214*100</f>
        <v>126.85140946010512</v>
      </c>
    </row>
    <row r="215" spans="1:7" s="11" customFormat="1" ht="26.25" customHeight="1" x14ac:dyDescent="0.25">
      <c r="A215" s="3" t="s">
        <v>7</v>
      </c>
      <c r="B215" s="3" t="s">
        <v>10</v>
      </c>
      <c r="C215" s="57" t="s">
        <v>11</v>
      </c>
      <c r="D215" s="48"/>
      <c r="E215" s="16">
        <f t="shared" ref="E215:F215" si="189">E216</f>
        <v>209300</v>
      </c>
      <c r="F215" s="29">
        <f t="shared" si="189"/>
        <v>265500</v>
      </c>
      <c r="G215" s="29">
        <f>F215/E215*100</f>
        <v>126.85140946010512</v>
      </c>
    </row>
    <row r="216" spans="1:7" s="11" customFormat="1" ht="22.5" customHeight="1" x14ac:dyDescent="0.25">
      <c r="A216" s="4" t="s">
        <v>8</v>
      </c>
      <c r="B216" s="4" t="s">
        <v>48</v>
      </c>
      <c r="C216" s="49" t="s">
        <v>187</v>
      </c>
      <c r="D216" s="48"/>
      <c r="E216" s="13">
        <f>E217</f>
        <v>209300</v>
      </c>
      <c r="F216" s="26">
        <f>F217</f>
        <v>265500</v>
      </c>
      <c r="G216" s="26">
        <f>F216/E216*100</f>
        <v>126.85140946010512</v>
      </c>
    </row>
    <row r="217" spans="1:7" s="11" customFormat="1" ht="15" customHeight="1" x14ac:dyDescent="0.25">
      <c r="A217" s="5" t="s">
        <v>0</v>
      </c>
      <c r="B217" s="5" t="s">
        <v>12</v>
      </c>
      <c r="C217" s="50" t="s">
        <v>13</v>
      </c>
      <c r="D217" s="48"/>
      <c r="E217" s="14">
        <f>E218</f>
        <v>209300</v>
      </c>
      <c r="F217" s="27">
        <f>F218</f>
        <v>265500</v>
      </c>
      <c r="G217" s="27">
        <f t="shared" ref="G217" si="190">G218</f>
        <v>126.85140946010512</v>
      </c>
    </row>
    <row r="218" spans="1:7" s="11" customFormat="1" ht="12" customHeight="1" x14ac:dyDescent="0.25">
      <c r="A218" s="6" t="s">
        <v>140</v>
      </c>
      <c r="B218" s="6" t="s">
        <v>12</v>
      </c>
      <c r="C218" s="54" t="s">
        <v>13</v>
      </c>
      <c r="D218" s="48"/>
      <c r="E218" s="12">
        <v>209300</v>
      </c>
      <c r="F218" s="25">
        <v>265500</v>
      </c>
      <c r="G218" s="25">
        <f>F218/E218*100</f>
        <v>126.85140946010512</v>
      </c>
    </row>
    <row r="219" spans="1:7" s="11" customFormat="1" ht="15" customHeight="1" x14ac:dyDescent="0.25">
      <c r="A219" s="6"/>
      <c r="B219" s="6"/>
      <c r="C219" s="10"/>
      <c r="E219" s="12"/>
      <c r="F219" s="25"/>
      <c r="G219" s="25"/>
    </row>
    <row r="220" spans="1:7" ht="5.25" customHeight="1" x14ac:dyDescent="0.25"/>
    <row r="221" spans="1:7" ht="15" customHeight="1" x14ac:dyDescent="0.25">
      <c r="A221" s="33"/>
      <c r="B221" s="33"/>
      <c r="C221" s="33" t="s">
        <v>192</v>
      </c>
      <c r="D221" s="33"/>
      <c r="E221" s="23">
        <v>9364964</v>
      </c>
      <c r="F221" s="23">
        <v>8910309.2899999991</v>
      </c>
      <c r="G221" s="23">
        <f>F221/E221*100</f>
        <v>95.145152613507094</v>
      </c>
    </row>
    <row r="222" spans="1:7" x14ac:dyDescent="0.25">
      <c r="A222" s="33"/>
      <c r="B222" s="33"/>
      <c r="C222" s="33" t="s">
        <v>201</v>
      </c>
      <c r="D222" s="33"/>
      <c r="E222" s="23">
        <v>349300</v>
      </c>
      <c r="F222" s="23">
        <v>341532.1</v>
      </c>
      <c r="G222" s="23">
        <f>F222/E222*100</f>
        <v>97.776152304609212</v>
      </c>
    </row>
    <row r="223" spans="1:7" x14ac:dyDescent="0.25">
      <c r="A223" s="34"/>
      <c r="B223" s="34"/>
      <c r="C223" s="35" t="s">
        <v>193</v>
      </c>
      <c r="D223" s="34"/>
      <c r="E223" s="36">
        <f t="shared" ref="E223:F223" si="191">SUM(E221:E222)</f>
        <v>9714264</v>
      </c>
      <c r="F223" s="36">
        <f t="shared" si="191"/>
        <v>9251841.3899999987</v>
      </c>
      <c r="G223" s="36">
        <f>F223/E223*100</f>
        <v>95.239756609455938</v>
      </c>
    </row>
  </sheetData>
  <mergeCells count="213">
    <mergeCell ref="C218:D218"/>
    <mergeCell ref="C207:D207"/>
    <mergeCell ref="C208:D208"/>
    <mergeCell ref="C204:D204"/>
    <mergeCell ref="C205:D205"/>
    <mergeCell ref="C206:D206"/>
    <mergeCell ref="C201:D201"/>
    <mergeCell ref="C202:D202"/>
    <mergeCell ref="C203:D203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198:D198"/>
    <mergeCell ref="C199:D199"/>
    <mergeCell ref="C200:D200"/>
    <mergeCell ref="C183:D183"/>
    <mergeCell ref="C184:D184"/>
    <mergeCell ref="C193:D193"/>
    <mergeCell ref="C187:D187"/>
    <mergeCell ref="C188:D188"/>
    <mergeCell ref="C185:D185"/>
    <mergeCell ref="C186:D186"/>
    <mergeCell ref="C191:D191"/>
    <mergeCell ref="C192:D192"/>
    <mergeCell ref="C189:D189"/>
    <mergeCell ref="C190:D190"/>
    <mergeCell ref="C173:D173"/>
    <mergeCell ref="C174:D174"/>
    <mergeCell ref="C182:D182"/>
    <mergeCell ref="C179:D179"/>
    <mergeCell ref="C180:D180"/>
    <mergeCell ref="C163:D163"/>
    <mergeCell ref="C164:D164"/>
    <mergeCell ref="C181:D181"/>
    <mergeCell ref="C177:D177"/>
    <mergeCell ref="C178:D178"/>
    <mergeCell ref="C175:D175"/>
    <mergeCell ref="C176:D176"/>
    <mergeCell ref="C167:D167"/>
    <mergeCell ref="C168:D168"/>
    <mergeCell ref="C165:D165"/>
    <mergeCell ref="C166:D166"/>
    <mergeCell ref="C171:D171"/>
    <mergeCell ref="C172:D172"/>
    <mergeCell ref="C169:D169"/>
    <mergeCell ref="C170:D170"/>
    <mergeCell ref="C153:D153"/>
    <mergeCell ref="C154:D154"/>
    <mergeCell ref="C162:D162"/>
    <mergeCell ref="C159:D159"/>
    <mergeCell ref="C160:D160"/>
    <mergeCell ref="C143:D143"/>
    <mergeCell ref="C144:D144"/>
    <mergeCell ref="C161:D161"/>
    <mergeCell ref="C157:D157"/>
    <mergeCell ref="C158:D158"/>
    <mergeCell ref="C155:D155"/>
    <mergeCell ref="C156:D156"/>
    <mergeCell ref="C152:D152"/>
    <mergeCell ref="C149:D149"/>
    <mergeCell ref="C150:D150"/>
    <mergeCell ref="C133:D133"/>
    <mergeCell ref="C134:D134"/>
    <mergeCell ref="C151:D151"/>
    <mergeCell ref="C147:D147"/>
    <mergeCell ref="C148:D148"/>
    <mergeCell ref="C145:D145"/>
    <mergeCell ref="C146:D146"/>
    <mergeCell ref="C137:D137"/>
    <mergeCell ref="C138:D138"/>
    <mergeCell ref="C135:D135"/>
    <mergeCell ref="C136:D136"/>
    <mergeCell ref="C141:D141"/>
    <mergeCell ref="C142:D142"/>
    <mergeCell ref="C139:D139"/>
    <mergeCell ref="C140:D140"/>
    <mergeCell ref="C124:D124"/>
    <mergeCell ref="C132:D132"/>
    <mergeCell ref="C129:D129"/>
    <mergeCell ref="C130:D130"/>
    <mergeCell ref="C113:D113"/>
    <mergeCell ref="C114:D114"/>
    <mergeCell ref="C131:D131"/>
    <mergeCell ref="C127:D127"/>
    <mergeCell ref="C128:D128"/>
    <mergeCell ref="C125:D125"/>
    <mergeCell ref="C126:D126"/>
    <mergeCell ref="C122:D122"/>
    <mergeCell ref="C119:D119"/>
    <mergeCell ref="C120:D120"/>
    <mergeCell ref="C121:D121"/>
    <mergeCell ref="C117:D117"/>
    <mergeCell ref="C118:D118"/>
    <mergeCell ref="C115:D115"/>
    <mergeCell ref="C116:D116"/>
    <mergeCell ref="C112:D112"/>
    <mergeCell ref="C109:D109"/>
    <mergeCell ref="C110:D110"/>
    <mergeCell ref="C123:D123"/>
    <mergeCell ref="C111:D111"/>
    <mergeCell ref="C107:D107"/>
    <mergeCell ref="C108:D108"/>
    <mergeCell ref="C105:D105"/>
    <mergeCell ref="C106:D106"/>
    <mergeCell ref="C102:D102"/>
    <mergeCell ref="C99:D99"/>
    <mergeCell ref="C100:D100"/>
    <mergeCell ref="C103:D103"/>
    <mergeCell ref="C104:D104"/>
    <mergeCell ref="C83:D83"/>
    <mergeCell ref="C84:D84"/>
    <mergeCell ref="C101:D101"/>
    <mergeCell ref="C97:D97"/>
    <mergeCell ref="C98:D98"/>
    <mergeCell ref="C95:D95"/>
    <mergeCell ref="C96:D96"/>
    <mergeCell ref="C87:D87"/>
    <mergeCell ref="C88:D88"/>
    <mergeCell ref="C85:D85"/>
    <mergeCell ref="C86:D86"/>
    <mergeCell ref="C91:D91"/>
    <mergeCell ref="C92:D92"/>
    <mergeCell ref="C89:D89"/>
    <mergeCell ref="C90:D90"/>
    <mergeCell ref="C93:D93"/>
    <mergeCell ref="C94:D94"/>
    <mergeCell ref="C73:D73"/>
    <mergeCell ref="C74:D74"/>
    <mergeCell ref="C82:D82"/>
    <mergeCell ref="C79:D79"/>
    <mergeCell ref="C80:D80"/>
    <mergeCell ref="C63:D63"/>
    <mergeCell ref="C64:D64"/>
    <mergeCell ref="C81:D81"/>
    <mergeCell ref="C77:D77"/>
    <mergeCell ref="C78:D78"/>
    <mergeCell ref="C75:D75"/>
    <mergeCell ref="C76:D76"/>
    <mergeCell ref="C67:D67"/>
    <mergeCell ref="C68:D68"/>
    <mergeCell ref="C65:D65"/>
    <mergeCell ref="C66:D66"/>
    <mergeCell ref="C71:D71"/>
    <mergeCell ref="C72:D72"/>
    <mergeCell ref="C69:D69"/>
    <mergeCell ref="C70:D70"/>
    <mergeCell ref="C56:D56"/>
    <mergeCell ref="C53:D53"/>
    <mergeCell ref="C54:D54"/>
    <mergeCell ref="C62:D62"/>
    <mergeCell ref="C59:D59"/>
    <mergeCell ref="C60:D60"/>
    <mergeCell ref="C43:D43"/>
    <mergeCell ref="C44:D44"/>
    <mergeCell ref="C61:D61"/>
    <mergeCell ref="C57:D57"/>
    <mergeCell ref="C58:D58"/>
    <mergeCell ref="C55:D55"/>
    <mergeCell ref="C47:D47"/>
    <mergeCell ref="C48:D48"/>
    <mergeCell ref="C45:D45"/>
    <mergeCell ref="C46:D46"/>
    <mergeCell ref="C51:D51"/>
    <mergeCell ref="C52:D52"/>
    <mergeCell ref="C49:D49"/>
    <mergeCell ref="C50:D50"/>
    <mergeCell ref="C33:D33"/>
    <mergeCell ref="C34:D34"/>
    <mergeCell ref="C42:D42"/>
    <mergeCell ref="C39:D39"/>
    <mergeCell ref="C40:D40"/>
    <mergeCell ref="C23:D23"/>
    <mergeCell ref="C24:D24"/>
    <mergeCell ref="C41:D41"/>
    <mergeCell ref="C37:D37"/>
    <mergeCell ref="C38:D38"/>
    <mergeCell ref="C35:D35"/>
    <mergeCell ref="C36:D36"/>
    <mergeCell ref="C28:D28"/>
    <mergeCell ref="C25:D25"/>
    <mergeCell ref="C26:D26"/>
    <mergeCell ref="C21:D21"/>
    <mergeCell ref="C22:D22"/>
    <mergeCell ref="C19:D19"/>
    <mergeCell ref="C20:D20"/>
    <mergeCell ref="C4:D4"/>
    <mergeCell ref="C14:D14"/>
    <mergeCell ref="C31:D31"/>
    <mergeCell ref="C32:D32"/>
    <mergeCell ref="C29:D29"/>
    <mergeCell ref="C30:D30"/>
    <mergeCell ref="C27:D27"/>
    <mergeCell ref="C8:D8"/>
    <mergeCell ref="C17:D17"/>
    <mergeCell ref="C18:D18"/>
    <mergeCell ref="C15:D15"/>
    <mergeCell ref="C16:D16"/>
    <mergeCell ref="C13:D13"/>
    <mergeCell ref="A2:E2"/>
    <mergeCell ref="A3:E3"/>
    <mergeCell ref="C9:D9"/>
    <mergeCell ref="C10:D10"/>
    <mergeCell ref="C5:D5"/>
    <mergeCell ref="C6:D6"/>
    <mergeCell ref="C7:D7"/>
    <mergeCell ref="C11:D11"/>
    <mergeCell ref="C12:D12"/>
  </mergeCells>
  <pageMargins left="0.39370078740157483" right="0.19685039370078741" top="0.31496062992125984" bottom="0.31496062992125984" header="0.39370078740157483" footer="0.39370078740157483"/>
  <pageSetup paperSize="9" scale="50" fitToHeight="0" orientation="portrait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B4E64C075144A97774078E840ADA8" ma:contentTypeVersion="16" ma:contentTypeDescription="Stvaranje novog dokumenta." ma:contentTypeScope="" ma:versionID="9c008c5746d8bd0b7ddefaf682232393">
  <xsd:schema xmlns:xsd="http://www.w3.org/2001/XMLSchema" xmlns:xs="http://www.w3.org/2001/XMLSchema" xmlns:p="http://schemas.microsoft.com/office/2006/metadata/properties" xmlns:ns2="6d61b630-1d91-40ab-8e9b-8e9455b049fe" xmlns:ns3="8f68a5de-f7da-44ea-a0a6-768bc904f3ae" targetNamespace="http://schemas.microsoft.com/office/2006/metadata/properties" ma:root="true" ma:fieldsID="00a94787328d935700254a82aa3fe154" ns2:_="" ns3:_="">
    <xsd:import namespace="6d61b630-1d91-40ab-8e9b-8e9455b049fe"/>
    <xsd:import namespace="8f68a5de-f7da-44ea-a0a6-768bc904f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51bc6-9626-49bd-b247-48a84ca0b00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994F13-EDC8-4CE5-9703-BA6BB8B7B14F}">
  <ds:schemaRefs>
    <ds:schemaRef ds:uri="http://schemas.microsoft.com/office/2006/metadata/properties"/>
    <ds:schemaRef ds:uri="8f68a5de-f7da-44ea-a0a6-768bc904f3a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6d61b630-1d91-40ab-8e9b-8e9455b049f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3E44C9-261A-47BE-A3DC-4B27A54A4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1b630-1d91-40ab-8e9b-8e9455b049fe"/>
    <ds:schemaRef ds:uri="8f68a5de-f7da-44ea-a0a6-768bc904f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68C78-C2C4-479C-A8CE-F1FBD03B30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Izvršenje 2022.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2023-01-31T11:32:55Z</cp:lastPrinted>
  <dcterms:created xsi:type="dcterms:W3CDTF">2022-11-09T08:35:57Z</dcterms:created>
  <dcterms:modified xsi:type="dcterms:W3CDTF">2023-07-12T06:30:33Z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0x01010056BB4E64C075144A97774078E840ADA8</vt:lpwstr>
  </property>
</Properties>
</file>