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šnja\Desktop\"/>
    </mc:Choice>
  </mc:AlternateContent>
  <bookViews>
    <workbookView xWindow="0" yWindow="0" windowWidth="28800" windowHeight="12375" activeTab="1"/>
  </bookViews>
  <sheets>
    <sheet name="Prihodi" sheetId="8" r:id="rId1"/>
    <sheet name="Rashodi" sheetId="7" r:id="rId2"/>
  </sheets>
  <calcPr calcId="162913"/>
</workbook>
</file>

<file path=xl/calcChain.xml><?xml version="1.0" encoding="utf-8"?>
<calcChain xmlns="http://schemas.openxmlformats.org/spreadsheetml/2006/main">
  <c r="E147" i="8" l="1"/>
  <c r="F147" i="8"/>
  <c r="G147" i="8"/>
  <c r="D147" i="8"/>
  <c r="E55" i="8"/>
  <c r="F55" i="8"/>
  <c r="G55" i="8"/>
  <c r="D55" i="8"/>
  <c r="E108" i="8"/>
  <c r="F108" i="8"/>
  <c r="G108" i="8"/>
  <c r="D108" i="8"/>
  <c r="G157" i="8" l="1"/>
  <c r="G159" i="8" s="1"/>
  <c r="F157" i="8"/>
  <c r="F159" i="8" s="1"/>
  <c r="E157" i="8"/>
  <c r="E159" i="8" s="1"/>
  <c r="D157" i="8"/>
  <c r="D159" i="8" s="1"/>
  <c r="G151" i="8"/>
  <c r="F151" i="8"/>
  <c r="E151" i="8"/>
  <c r="E146" i="8" s="1"/>
  <c r="E145" i="8" s="1"/>
  <c r="E144" i="8" s="1"/>
  <c r="D151" i="8"/>
  <c r="D146" i="8" s="1"/>
  <c r="D145" i="8" s="1"/>
  <c r="D144" i="8" s="1"/>
  <c r="G141" i="8"/>
  <c r="F141" i="8"/>
  <c r="F140" i="8" s="1"/>
  <c r="F139" i="8" s="1"/>
  <c r="E141" i="8"/>
  <c r="D141" i="8"/>
  <c r="D140" i="8" s="1"/>
  <c r="D139" i="8" s="1"/>
  <c r="G140" i="8"/>
  <c r="G139" i="8" s="1"/>
  <c r="E140" i="8"/>
  <c r="E139" i="8" s="1"/>
  <c r="G137" i="8"/>
  <c r="F137" i="8"/>
  <c r="E137" i="8"/>
  <c r="E136" i="8" s="1"/>
  <c r="E135" i="8" s="1"/>
  <c r="D137" i="8"/>
  <c r="D136" i="8" s="1"/>
  <c r="D135" i="8" s="1"/>
  <c r="G136" i="8"/>
  <c r="G135" i="8" s="1"/>
  <c r="F136" i="8"/>
  <c r="F135" i="8" s="1"/>
  <c r="G129" i="8"/>
  <c r="G128" i="8" s="1"/>
  <c r="F129" i="8"/>
  <c r="F128" i="8" s="1"/>
  <c r="E129" i="8"/>
  <c r="E128" i="8" s="1"/>
  <c r="D129" i="8"/>
  <c r="D128" i="8" s="1"/>
  <c r="G123" i="8"/>
  <c r="G122" i="8" s="1"/>
  <c r="F123" i="8"/>
  <c r="F122" i="8" s="1"/>
  <c r="E123" i="8"/>
  <c r="E122" i="8" s="1"/>
  <c r="D123" i="8"/>
  <c r="D122" i="8" s="1"/>
  <c r="G118" i="8"/>
  <c r="F118" i="8"/>
  <c r="E118" i="8"/>
  <c r="E117" i="8" s="1"/>
  <c r="D118" i="8"/>
  <c r="D117" i="8" s="1"/>
  <c r="G117" i="8"/>
  <c r="F117" i="8"/>
  <c r="G107" i="8"/>
  <c r="F107" i="8"/>
  <c r="E107" i="8"/>
  <c r="D107" i="8"/>
  <c r="G103" i="8"/>
  <c r="F103" i="8"/>
  <c r="E103" i="8"/>
  <c r="D103" i="8"/>
  <c r="G101" i="8"/>
  <c r="F101" i="8"/>
  <c r="F100" i="8" s="1"/>
  <c r="F99" i="8" s="1"/>
  <c r="F98" i="8" s="1"/>
  <c r="E101" i="8"/>
  <c r="E100" i="8" s="1"/>
  <c r="D101" i="8"/>
  <c r="D100" i="8" s="1"/>
  <c r="G100" i="8"/>
  <c r="G99" i="8" s="1"/>
  <c r="G98" i="8" s="1"/>
  <c r="G93" i="8"/>
  <c r="F93" i="8"/>
  <c r="F92" i="8" s="1"/>
  <c r="E93" i="8"/>
  <c r="E92" i="8" s="1"/>
  <c r="D93" i="8"/>
  <c r="D92" i="8" s="1"/>
  <c r="G92" i="8"/>
  <c r="G87" i="8"/>
  <c r="G86" i="8" s="1"/>
  <c r="F87" i="8"/>
  <c r="F86" i="8" s="1"/>
  <c r="E87" i="8"/>
  <c r="E86" i="8" s="1"/>
  <c r="D87" i="8"/>
  <c r="D86" i="8" s="1"/>
  <c r="G79" i="8"/>
  <c r="G78" i="8" s="1"/>
  <c r="G77" i="8" s="1"/>
  <c r="G76" i="8" s="1"/>
  <c r="F79" i="8"/>
  <c r="F78" i="8" s="1"/>
  <c r="F77" i="8" s="1"/>
  <c r="F76" i="8" s="1"/>
  <c r="E79" i="8"/>
  <c r="E78" i="8" s="1"/>
  <c r="E77" i="8" s="1"/>
  <c r="E76" i="8" s="1"/>
  <c r="D79" i="8"/>
  <c r="D78" i="8" s="1"/>
  <c r="D77" i="8" s="1"/>
  <c r="D76" i="8" s="1"/>
  <c r="G70" i="8"/>
  <c r="F70" i="8"/>
  <c r="E70" i="8"/>
  <c r="D70" i="8"/>
  <c r="G68" i="8"/>
  <c r="F68" i="8"/>
  <c r="E68" i="8"/>
  <c r="D68" i="8"/>
  <c r="G66" i="8"/>
  <c r="F66" i="8"/>
  <c r="E66" i="8"/>
  <c r="E65" i="8" s="1"/>
  <c r="D66" i="8"/>
  <c r="G65" i="8"/>
  <c r="G64" i="8" s="1"/>
  <c r="G63" i="8" s="1"/>
  <c r="F65" i="8"/>
  <c r="F64" i="8" s="1"/>
  <c r="F63" i="8" s="1"/>
  <c r="G61" i="8"/>
  <c r="F61" i="8"/>
  <c r="E61" i="8"/>
  <c r="D61" i="8"/>
  <c r="G50" i="8"/>
  <c r="G49" i="8" s="1"/>
  <c r="G48" i="8" s="1"/>
  <c r="G47" i="8" s="1"/>
  <c r="F50" i="8"/>
  <c r="F49" i="8" s="1"/>
  <c r="E50" i="8"/>
  <c r="E49" i="8" s="1"/>
  <c r="D50" i="8"/>
  <c r="D49" i="8" s="1"/>
  <c r="D48" i="8" s="1"/>
  <c r="D47" i="8" s="1"/>
  <c r="G41" i="8"/>
  <c r="G40" i="8" s="1"/>
  <c r="F41" i="8"/>
  <c r="F40" i="8" s="1"/>
  <c r="E41" i="8"/>
  <c r="E40" i="8" s="1"/>
  <c r="D41" i="8"/>
  <c r="D40" i="8" s="1"/>
  <c r="G37" i="8"/>
  <c r="F37" i="8"/>
  <c r="F36" i="8" s="1"/>
  <c r="F35" i="8" s="1"/>
  <c r="E37" i="8"/>
  <c r="E36" i="8" s="1"/>
  <c r="E35" i="8" s="1"/>
  <c r="D37" i="8"/>
  <c r="D36" i="8" s="1"/>
  <c r="D35" i="8" s="1"/>
  <c r="G36" i="8"/>
  <c r="G35" i="8" s="1"/>
  <c r="G33" i="8"/>
  <c r="F33" i="8"/>
  <c r="F32" i="8" s="1"/>
  <c r="E33" i="8"/>
  <c r="E32" i="8" s="1"/>
  <c r="D33" i="8"/>
  <c r="D32" i="8" s="1"/>
  <c r="G32" i="8"/>
  <c r="G24" i="8"/>
  <c r="G23" i="8" s="1"/>
  <c r="F24" i="8"/>
  <c r="F23" i="8" s="1"/>
  <c r="E24" i="8"/>
  <c r="D24" i="8"/>
  <c r="D23" i="8" s="1"/>
  <c r="E23" i="8"/>
  <c r="G18" i="8"/>
  <c r="G17" i="8" s="1"/>
  <c r="G16" i="8" s="1"/>
  <c r="F18" i="8"/>
  <c r="F17" i="8" s="1"/>
  <c r="F16" i="8" s="1"/>
  <c r="E18" i="8"/>
  <c r="E17" i="8" s="1"/>
  <c r="E16" i="8" s="1"/>
  <c r="D18" i="8"/>
  <c r="D17" i="8" s="1"/>
  <c r="D16" i="8" s="1"/>
  <c r="G13" i="8"/>
  <c r="G12" i="8" s="1"/>
  <c r="F13" i="8"/>
  <c r="F12" i="8" s="1"/>
  <c r="E13" i="8"/>
  <c r="E12" i="8" s="1"/>
  <c r="D13" i="8"/>
  <c r="D12" i="8" s="1"/>
  <c r="D77" i="7"/>
  <c r="D76" i="7" s="1"/>
  <c r="D75" i="7" s="1"/>
  <c r="D74" i="7" s="1"/>
  <c r="G20" i="7"/>
  <c r="E26" i="7"/>
  <c r="F26" i="7"/>
  <c r="G26" i="7"/>
  <c r="D26" i="7"/>
  <c r="E218" i="7"/>
  <c r="F218" i="7"/>
  <c r="G218" i="7"/>
  <c r="D218" i="7"/>
  <c r="F222" i="7"/>
  <c r="E167" i="7"/>
  <c r="F167" i="7"/>
  <c r="G167" i="7"/>
  <c r="D167" i="7"/>
  <c r="D164" i="7"/>
  <c r="D163" i="7" s="1"/>
  <c r="D162" i="7" s="1"/>
  <c r="E164" i="7"/>
  <c r="E163" i="7" s="1"/>
  <c r="E162" i="7" s="1"/>
  <c r="F164" i="7"/>
  <c r="F163" i="7" s="1"/>
  <c r="F162" i="7" s="1"/>
  <c r="G164" i="7"/>
  <c r="G163" i="7" s="1"/>
  <c r="G162" i="7" s="1"/>
  <c r="G129" i="7"/>
  <c r="G126" i="7" s="1"/>
  <c r="F129" i="7"/>
  <c r="F126" i="7" s="1"/>
  <c r="E129" i="7"/>
  <c r="E126" i="7" s="1"/>
  <c r="D129" i="7"/>
  <c r="D126" i="7" s="1"/>
  <c r="E20" i="7"/>
  <c r="F20" i="7"/>
  <c r="D20" i="7"/>
  <c r="G227" i="7"/>
  <c r="F227" i="7"/>
  <c r="E227" i="7"/>
  <c r="D227" i="7"/>
  <c r="G222" i="7"/>
  <c r="E222" i="7"/>
  <c r="D222" i="7"/>
  <c r="G213" i="7"/>
  <c r="F213" i="7"/>
  <c r="E213" i="7"/>
  <c r="E212" i="7" s="1"/>
  <c r="E211" i="7" s="1"/>
  <c r="D213" i="7"/>
  <c r="D212" i="7" s="1"/>
  <c r="D211" i="7" s="1"/>
  <c r="G212" i="7"/>
  <c r="G211" i="7" s="1"/>
  <c r="F212" i="7"/>
  <c r="F211" i="7" s="1"/>
  <c r="G208" i="7"/>
  <c r="G207" i="7" s="1"/>
  <c r="G206" i="7" s="1"/>
  <c r="F208" i="7"/>
  <c r="F207" i="7" s="1"/>
  <c r="F206" i="7" s="1"/>
  <c r="E208" i="7"/>
  <c r="E207" i="7" s="1"/>
  <c r="E206" i="7" s="1"/>
  <c r="D208" i="7"/>
  <c r="D207" i="7" s="1"/>
  <c r="D206" i="7" s="1"/>
  <c r="G202" i="7"/>
  <c r="G201" i="7" s="1"/>
  <c r="F202" i="7"/>
  <c r="F201" i="7" s="1"/>
  <c r="E202" i="7"/>
  <c r="E201" i="7" s="1"/>
  <c r="D202" i="7"/>
  <c r="D201" i="7" s="1"/>
  <c r="G198" i="7"/>
  <c r="F198" i="7"/>
  <c r="F197" i="7" s="1"/>
  <c r="E198" i="7"/>
  <c r="E197" i="7" s="1"/>
  <c r="D198" i="7"/>
  <c r="D197" i="7" s="1"/>
  <c r="G197" i="7"/>
  <c r="G193" i="7"/>
  <c r="G192" i="7" s="1"/>
  <c r="G191" i="7" s="1"/>
  <c r="F193" i="7"/>
  <c r="F192" i="7" s="1"/>
  <c r="F191" i="7" s="1"/>
  <c r="E193" i="7"/>
  <c r="E192" i="7" s="1"/>
  <c r="D193" i="7"/>
  <c r="D192" i="7" s="1"/>
  <c r="D191" i="7" s="1"/>
  <c r="G185" i="7"/>
  <c r="G184" i="7" s="1"/>
  <c r="F185" i="7"/>
  <c r="F184" i="7" s="1"/>
  <c r="E185" i="7"/>
  <c r="E184" i="7" s="1"/>
  <c r="D185" i="7"/>
  <c r="D184" i="7" s="1"/>
  <c r="G179" i="7"/>
  <c r="G178" i="7" s="1"/>
  <c r="F179" i="7"/>
  <c r="F178" i="7" s="1"/>
  <c r="E179" i="7"/>
  <c r="E178" i="7" s="1"/>
  <c r="D179" i="7"/>
  <c r="D178" i="7" s="1"/>
  <c r="G159" i="7"/>
  <c r="F159" i="7"/>
  <c r="E159" i="7"/>
  <c r="D159" i="7"/>
  <c r="G157" i="7"/>
  <c r="G156" i="7" s="1"/>
  <c r="G155" i="7" s="1"/>
  <c r="G154" i="7" s="1"/>
  <c r="F157" i="7"/>
  <c r="F156" i="7" s="1"/>
  <c r="F155" i="7" s="1"/>
  <c r="F154" i="7" s="1"/>
  <c r="E157" i="7"/>
  <c r="E156" i="7" s="1"/>
  <c r="D157" i="7"/>
  <c r="D156" i="7" s="1"/>
  <c r="G149" i="7"/>
  <c r="G148" i="7" s="1"/>
  <c r="F149" i="7"/>
  <c r="F148" i="7" s="1"/>
  <c r="E149" i="7"/>
  <c r="E148" i="7" s="1"/>
  <c r="D149" i="7"/>
  <c r="D148" i="7" s="1"/>
  <c r="G143" i="7"/>
  <c r="G142" i="7" s="1"/>
  <c r="F143" i="7"/>
  <c r="F142" i="7" s="1"/>
  <c r="E143" i="7"/>
  <c r="E142" i="7" s="1"/>
  <c r="D143" i="7"/>
  <c r="D142" i="7" s="1"/>
  <c r="G139" i="7"/>
  <c r="G138" i="7" s="1"/>
  <c r="G137" i="7" s="1"/>
  <c r="F139" i="7"/>
  <c r="F138" i="7" s="1"/>
  <c r="F137" i="7" s="1"/>
  <c r="E139" i="7"/>
  <c r="E138" i="7" s="1"/>
  <c r="D139" i="7"/>
  <c r="D138" i="7" s="1"/>
  <c r="D137" i="7" s="1"/>
  <c r="G135" i="7"/>
  <c r="F135" i="7"/>
  <c r="E135" i="7"/>
  <c r="D135" i="7"/>
  <c r="G133" i="7"/>
  <c r="F133" i="7"/>
  <c r="E133" i="7"/>
  <c r="E132" i="7" s="1"/>
  <c r="E131" i="7" s="1"/>
  <c r="D133" i="7"/>
  <c r="G124" i="7"/>
  <c r="G123" i="7" s="1"/>
  <c r="G122" i="7" s="1"/>
  <c r="F124" i="7"/>
  <c r="F123" i="7" s="1"/>
  <c r="F122" i="7" s="1"/>
  <c r="E124" i="7"/>
  <c r="E123" i="7" s="1"/>
  <c r="E122" i="7" s="1"/>
  <c r="D124" i="7"/>
  <c r="D123" i="7" s="1"/>
  <c r="D122" i="7" s="1"/>
  <c r="G119" i="7"/>
  <c r="G118" i="7" s="1"/>
  <c r="G117" i="7" s="1"/>
  <c r="F119" i="7"/>
  <c r="F118" i="7" s="1"/>
  <c r="F117" i="7" s="1"/>
  <c r="E119" i="7"/>
  <c r="E118" i="7" s="1"/>
  <c r="E117" i="7" s="1"/>
  <c r="D119" i="7"/>
  <c r="D118" i="7" s="1"/>
  <c r="D117" i="7" s="1"/>
  <c r="G111" i="7"/>
  <c r="G110" i="7" s="1"/>
  <c r="G109" i="7" s="1"/>
  <c r="F111" i="7"/>
  <c r="F110" i="7" s="1"/>
  <c r="F109" i="7" s="1"/>
  <c r="E111" i="7"/>
  <c r="E110" i="7" s="1"/>
  <c r="E109" i="7" s="1"/>
  <c r="D111" i="7"/>
  <c r="D110" i="7" s="1"/>
  <c r="D109" i="7" s="1"/>
  <c r="G103" i="7"/>
  <c r="G102" i="7" s="1"/>
  <c r="F103" i="7"/>
  <c r="F102" i="7" s="1"/>
  <c r="E103" i="7"/>
  <c r="E102" i="7" s="1"/>
  <c r="D103" i="7"/>
  <c r="D102" i="7" s="1"/>
  <c r="G95" i="7"/>
  <c r="G94" i="7" s="1"/>
  <c r="F95" i="7"/>
  <c r="F94" i="7" s="1"/>
  <c r="E95" i="7"/>
  <c r="E94" i="7" s="1"/>
  <c r="D95" i="7"/>
  <c r="D94" i="7" s="1"/>
  <c r="G85" i="7"/>
  <c r="F85" i="7"/>
  <c r="F84" i="7" s="1"/>
  <c r="F83" i="7" s="1"/>
  <c r="E85" i="7"/>
  <c r="E84" i="7" s="1"/>
  <c r="E83" i="7" s="1"/>
  <c r="D85" i="7"/>
  <c r="D84" i="7" s="1"/>
  <c r="D83" i="7" s="1"/>
  <c r="G84" i="7"/>
  <c r="G83" i="7" s="1"/>
  <c r="G77" i="7"/>
  <c r="G76" i="7" s="1"/>
  <c r="G75" i="7" s="1"/>
  <c r="G74" i="7" s="1"/>
  <c r="F77" i="7"/>
  <c r="F76" i="7" s="1"/>
  <c r="F75" i="7" s="1"/>
  <c r="F74" i="7" s="1"/>
  <c r="E77" i="7"/>
  <c r="E76" i="7" s="1"/>
  <c r="E75" i="7" s="1"/>
  <c r="E74" i="7" s="1"/>
  <c r="G72" i="7"/>
  <c r="F72" i="7"/>
  <c r="F71" i="7" s="1"/>
  <c r="F70" i="7" s="1"/>
  <c r="F69" i="7" s="1"/>
  <c r="E72" i="7"/>
  <c r="E71" i="7" s="1"/>
  <c r="E70" i="7" s="1"/>
  <c r="D72" i="7"/>
  <c r="D71" i="7" s="1"/>
  <c r="D70" i="7" s="1"/>
  <c r="D69" i="7" s="1"/>
  <c r="G71" i="7"/>
  <c r="G70" i="7" s="1"/>
  <c r="G69" i="7" s="1"/>
  <c r="G62" i="7"/>
  <c r="G61" i="7" s="1"/>
  <c r="G60" i="7" s="1"/>
  <c r="G59" i="7" s="1"/>
  <c r="F62" i="7"/>
  <c r="F61" i="7" s="1"/>
  <c r="F60" i="7" s="1"/>
  <c r="F59" i="7" s="1"/>
  <c r="E62" i="7"/>
  <c r="E61" i="7" s="1"/>
  <c r="E60" i="7" s="1"/>
  <c r="E59" i="7" s="1"/>
  <c r="D62" i="7"/>
  <c r="D61" i="7" s="1"/>
  <c r="D60" i="7" s="1"/>
  <c r="D59" i="7" s="1"/>
  <c r="G54" i="7"/>
  <c r="G53" i="7" s="1"/>
  <c r="G52" i="7" s="1"/>
  <c r="G51" i="7" s="1"/>
  <c r="F54" i="7"/>
  <c r="F53" i="7" s="1"/>
  <c r="F52" i="7" s="1"/>
  <c r="F51" i="7" s="1"/>
  <c r="E54" i="7"/>
  <c r="E53" i="7" s="1"/>
  <c r="E52" i="7" s="1"/>
  <c r="D54" i="7"/>
  <c r="D53" i="7" s="1"/>
  <c r="D52" i="7" s="1"/>
  <c r="D51" i="7" s="1"/>
  <c r="G48" i="7"/>
  <c r="G47" i="7" s="1"/>
  <c r="F48" i="7"/>
  <c r="F47" i="7" s="1"/>
  <c r="E48" i="7"/>
  <c r="E47" i="7" s="1"/>
  <c r="D48" i="7"/>
  <c r="D47" i="7" s="1"/>
  <c r="G39" i="7"/>
  <c r="G38" i="7" s="1"/>
  <c r="F39" i="7"/>
  <c r="F38" i="7" s="1"/>
  <c r="E39" i="7"/>
  <c r="E38" i="7" s="1"/>
  <c r="D39" i="7"/>
  <c r="D38" i="7" s="1"/>
  <c r="G33" i="7"/>
  <c r="F33" i="7"/>
  <c r="E33" i="7"/>
  <c r="D33" i="7"/>
  <c r="G31" i="7"/>
  <c r="G30" i="7" s="1"/>
  <c r="G29" i="7" s="1"/>
  <c r="G28" i="7" s="1"/>
  <c r="F31" i="7"/>
  <c r="F30" i="7" s="1"/>
  <c r="F29" i="7" s="1"/>
  <c r="E31" i="7"/>
  <c r="E30" i="7" s="1"/>
  <c r="D31" i="7"/>
  <c r="D30" i="7" s="1"/>
  <c r="G16" i="7"/>
  <c r="G15" i="7" s="1"/>
  <c r="F16" i="7"/>
  <c r="F15" i="7" s="1"/>
  <c r="E16" i="7"/>
  <c r="E15" i="7" s="1"/>
  <c r="D16" i="7"/>
  <c r="D15" i="7" s="1"/>
  <c r="D99" i="8" l="1"/>
  <c r="D98" i="8" s="1"/>
  <c r="E29" i="7"/>
  <c r="G132" i="7"/>
  <c r="G131" i="7" s="1"/>
  <c r="D65" i="8"/>
  <c r="D64" i="8" s="1"/>
  <c r="D63" i="8" s="1"/>
  <c r="D141" i="7"/>
  <c r="G14" i="7"/>
  <c r="D93" i="7"/>
  <c r="D82" i="7" s="1"/>
  <c r="D132" i="7"/>
  <c r="D131" i="7" s="1"/>
  <c r="E217" i="7"/>
  <c r="E216" i="7" s="1"/>
  <c r="E215" i="7" s="1"/>
  <c r="D155" i="7"/>
  <c r="D154" i="7" s="1"/>
  <c r="F14" i="7"/>
  <c r="E14" i="7"/>
  <c r="E13" i="7" s="1"/>
  <c r="D14" i="7"/>
  <c r="D13" i="7" s="1"/>
  <c r="D106" i="8"/>
  <c r="E106" i="8"/>
  <c r="F106" i="8"/>
  <c r="G106" i="8"/>
  <c r="G85" i="8"/>
  <c r="D85" i="8"/>
  <c r="E85" i="8"/>
  <c r="E48" i="8"/>
  <c r="E47" i="8" s="1"/>
  <c r="E22" i="8"/>
  <c r="E11" i="8" s="1"/>
  <c r="E10" i="8" s="1"/>
  <c r="E9" i="8" s="1"/>
  <c r="E8" i="8" s="1"/>
  <c r="E7" i="8" s="1"/>
  <c r="F85" i="8"/>
  <c r="E64" i="8"/>
  <c r="E63" i="8" s="1"/>
  <c r="F121" i="8"/>
  <c r="F146" i="8"/>
  <c r="F145" i="8" s="1"/>
  <c r="F144" i="8" s="1"/>
  <c r="E121" i="8"/>
  <c r="G146" i="8"/>
  <c r="G145" i="8" s="1"/>
  <c r="G144" i="8" s="1"/>
  <c r="F48" i="8"/>
  <c r="F47" i="8" s="1"/>
  <c r="E99" i="8"/>
  <c r="E98" i="8" s="1"/>
  <c r="D121" i="8"/>
  <c r="G121" i="8"/>
  <c r="F22" i="8"/>
  <c r="F11" i="8" s="1"/>
  <c r="F10" i="8" s="1"/>
  <c r="F9" i="8" s="1"/>
  <c r="F8" i="8" s="1"/>
  <c r="F7" i="8" s="1"/>
  <c r="G22" i="8"/>
  <c r="G11" i="8" s="1"/>
  <c r="G10" i="8" s="1"/>
  <c r="G9" i="8" s="1"/>
  <c r="G8" i="8" s="1"/>
  <c r="G7" i="8" s="1"/>
  <c r="D22" i="8"/>
  <c r="D11" i="8" s="1"/>
  <c r="D10" i="8" s="1"/>
  <c r="D9" i="8" s="1"/>
  <c r="D8" i="8" s="1"/>
  <c r="D7" i="8" s="1"/>
  <c r="G217" i="7"/>
  <c r="G216" i="7" s="1"/>
  <c r="G215" i="7" s="1"/>
  <c r="E161" i="7"/>
  <c r="D217" i="7"/>
  <c r="D216" i="7" s="1"/>
  <c r="D215" i="7" s="1"/>
  <c r="E128" i="7"/>
  <c r="E127" i="7" s="1"/>
  <c r="F217" i="7"/>
  <c r="F216" i="7" s="1"/>
  <c r="F215" i="7" s="1"/>
  <c r="E155" i="7"/>
  <c r="E154" i="7" s="1"/>
  <c r="F93" i="7"/>
  <c r="F82" i="7" s="1"/>
  <c r="E93" i="7"/>
  <c r="E82" i="7" s="1"/>
  <c r="G93" i="7"/>
  <c r="G82" i="7" s="1"/>
  <c r="F128" i="7"/>
  <c r="F127" i="7" s="1"/>
  <c r="G13" i="7"/>
  <c r="G12" i="7" s="1"/>
  <c r="D128" i="7"/>
  <c r="D127" i="7" s="1"/>
  <c r="G128" i="7"/>
  <c r="G127" i="7" s="1"/>
  <c r="F132" i="7"/>
  <c r="F131" i="7" s="1"/>
  <c r="D29" i="7"/>
  <c r="D28" i="7" s="1"/>
  <c r="D108" i="7"/>
  <c r="F161" i="7"/>
  <c r="G196" i="7"/>
  <c r="G195" i="7" s="1"/>
  <c r="G161" i="7"/>
  <c r="F13" i="7"/>
  <c r="D196" i="7"/>
  <c r="D195" i="7" s="1"/>
  <c r="G177" i="7"/>
  <c r="G141" i="7"/>
  <c r="F177" i="7"/>
  <c r="F28" i="7"/>
  <c r="G108" i="7"/>
  <c r="F108" i="7"/>
  <c r="F141" i="7"/>
  <c r="D161" i="7"/>
  <c r="D177" i="7"/>
  <c r="E141" i="7"/>
  <c r="E137" i="7"/>
  <c r="E191" i="7"/>
  <c r="E108" i="7"/>
  <c r="F196" i="7"/>
  <c r="F195" i="7" s="1"/>
  <c r="E28" i="7"/>
  <c r="E51" i="7"/>
  <c r="E69" i="7"/>
  <c r="E177" i="7"/>
  <c r="E196" i="7"/>
  <c r="E195" i="7" s="1"/>
  <c r="G68" i="7" l="1"/>
  <c r="G11" i="7" s="1"/>
  <c r="G10" i="7" s="1"/>
  <c r="G9" i="7" s="1"/>
  <c r="G8" i="7" s="1"/>
  <c r="G7" i="7" s="1"/>
  <c r="G6" i="7" s="1"/>
  <c r="D46" i="8"/>
  <c r="E46" i="8"/>
  <c r="G46" i="8"/>
  <c r="F46" i="8"/>
  <c r="D68" i="7"/>
  <c r="E68" i="7"/>
  <c r="F68" i="7"/>
  <c r="D12" i="7"/>
  <c r="F12" i="7"/>
  <c r="E12" i="7"/>
  <c r="D11" i="7" l="1"/>
  <c r="D10" i="7" s="1"/>
  <c r="D9" i="7" s="1"/>
  <c r="D8" i="7" s="1"/>
  <c r="D7" i="7" s="1"/>
  <c r="D6" i="7" s="1"/>
  <c r="F11" i="7"/>
  <c r="F10" i="7" s="1"/>
  <c r="F9" i="7" s="1"/>
  <c r="F8" i="7" s="1"/>
  <c r="F7" i="7" s="1"/>
  <c r="F6" i="7" s="1"/>
  <c r="E11" i="7"/>
  <c r="E10" i="7" s="1"/>
  <c r="E9" i="7" s="1"/>
  <c r="E8" i="7" s="1"/>
  <c r="E7" i="7" s="1"/>
  <c r="E6" i="7" s="1"/>
</calcChain>
</file>

<file path=xl/sharedStrings.xml><?xml version="1.0" encoding="utf-8"?>
<sst xmlns="http://schemas.openxmlformats.org/spreadsheetml/2006/main" count="1019" uniqueCount="373">
  <si>
    <t/>
  </si>
  <si>
    <t>POZICIJA</t>
  </si>
  <si>
    <t>BROJ KONTA</t>
  </si>
  <si>
    <t>VRSTA PRIHODA / PRIMITAKA</t>
  </si>
  <si>
    <t>SVEUKUPNO PRIHODI</t>
  </si>
  <si>
    <t>Razdjel</t>
  </si>
  <si>
    <t>204</t>
  </si>
  <si>
    <t>UPRAVNI ODJEL ZA DRUŠTVENE DJELATNOSTI</t>
  </si>
  <si>
    <t>Glava</t>
  </si>
  <si>
    <t>20403</t>
  </si>
  <si>
    <t>OSNOVNE ŠKOLE</t>
  </si>
  <si>
    <t>Proračunski korisnik</t>
  </si>
  <si>
    <t>9415</t>
  </si>
  <si>
    <t>OŠ ANTUNA MIHANOVIĆA</t>
  </si>
  <si>
    <t xml:space="preserve">Korisnik </t>
  </si>
  <si>
    <t>PK019</t>
  </si>
  <si>
    <t>OŠ Antuna Mihanovića</t>
  </si>
  <si>
    <t xml:space="preserve">Izvor </t>
  </si>
  <si>
    <t>2.</t>
  </si>
  <si>
    <t>Vlastiti prihodi</t>
  </si>
  <si>
    <t>2.2.</t>
  </si>
  <si>
    <t>Vlastiti prihod - proračunski korisnici</t>
  </si>
  <si>
    <t>P0178</t>
  </si>
  <si>
    <t>661</t>
  </si>
  <si>
    <t>Prihodi od prodaje proizvoda i robe te pruženih usluga</t>
  </si>
  <si>
    <t>P0179</t>
  </si>
  <si>
    <t>9221</t>
  </si>
  <si>
    <t>3.</t>
  </si>
  <si>
    <t>Prihodi za posebne namjene</t>
  </si>
  <si>
    <t>3.9.</t>
  </si>
  <si>
    <t>Prihodi po posebnim ugovorima/Naknada za neizgrađena parkir.</t>
  </si>
  <si>
    <t>3.9.1</t>
  </si>
  <si>
    <t>Prihodi po posebnim propisima - proračunski korisnici</t>
  </si>
  <si>
    <t>P0245</t>
  </si>
  <si>
    <t>652</t>
  </si>
  <si>
    <t>P0246</t>
  </si>
  <si>
    <t>P0521</t>
  </si>
  <si>
    <t>4.</t>
  </si>
  <si>
    <t>Pomoći</t>
  </si>
  <si>
    <t>4.1.</t>
  </si>
  <si>
    <t>Tekuće pomoći iz državnog proračuna</t>
  </si>
  <si>
    <t>4.1.1.</t>
  </si>
  <si>
    <t>Pomoći - proračunski korisnici</t>
  </si>
  <si>
    <t>P0288</t>
  </si>
  <si>
    <t>636</t>
  </si>
  <si>
    <t>Pomoći proračunskim korisnicima iz proračuna koji im nije nadležan</t>
  </si>
  <si>
    <t>P0289</t>
  </si>
  <si>
    <t>Pomoći proračunskim korisnicima iz proračuna koji im nije nadležan - udžbenici</t>
  </si>
  <si>
    <t>P0290</t>
  </si>
  <si>
    <t>Pomoći proračunskim korisnicima iz proračuna koji im nije nadležan - plaća MZO</t>
  </si>
  <si>
    <t>P0506</t>
  </si>
  <si>
    <t>4.2.</t>
  </si>
  <si>
    <t>Tekuće pomoći iz županijskog proračuna</t>
  </si>
  <si>
    <t>4.2.2</t>
  </si>
  <si>
    <t>Tekuće pomoći iz županijskog proračuna-proračunski korisnici</t>
  </si>
  <si>
    <t>P0347</t>
  </si>
  <si>
    <t>5.</t>
  </si>
  <si>
    <t>Donacije</t>
  </si>
  <si>
    <t>5.1.</t>
  </si>
  <si>
    <t>Tekuće donacije</t>
  </si>
  <si>
    <t>5.1.2</t>
  </si>
  <si>
    <t>Tekuće donacije - PRORAČUNSKI KORISNICI</t>
  </si>
  <si>
    <t>P0403</t>
  </si>
  <si>
    <t>663</t>
  </si>
  <si>
    <t>Donacije od pravnih i fizičkih osoba izvan općeg proračuna</t>
  </si>
  <si>
    <t>6.</t>
  </si>
  <si>
    <t>Prihodi od nefinancijske imovine i nadoknade štete s osnova</t>
  </si>
  <si>
    <t>6.5.</t>
  </si>
  <si>
    <t>Prihodi od nefininancijske imovine i naknade štete - PK</t>
  </si>
  <si>
    <t>P0438</t>
  </si>
  <si>
    <t>Prihodi po posebnim propisima (naknada štete)</t>
  </si>
  <si>
    <t>P0439</t>
  </si>
  <si>
    <t>721</t>
  </si>
  <si>
    <t>Prihodi od prodaje građevinskih objekata</t>
  </si>
  <si>
    <t>VRSTA RASHODA / IZDATAKA</t>
  </si>
  <si>
    <t>SVEUKUPNO RASHODI / IZDACI</t>
  </si>
  <si>
    <t>Glavni program</t>
  </si>
  <si>
    <t>A00</t>
  </si>
  <si>
    <t>NOVA PROGRAMSKA KLASIFIKACIJA</t>
  </si>
  <si>
    <t>Program</t>
  </si>
  <si>
    <t>1060</t>
  </si>
  <si>
    <t>REDOVNA DJELATNOST OSNOVNIH ŠKOLA</t>
  </si>
  <si>
    <t>Aktivnost</t>
  </si>
  <si>
    <t>A106001</t>
  </si>
  <si>
    <t>FINANCIRANJE TEMELJEM KRITERIJA</t>
  </si>
  <si>
    <t>1.</t>
  </si>
  <si>
    <t>Opći prihodi i primitci</t>
  </si>
  <si>
    <t>1.1.</t>
  </si>
  <si>
    <t>Opći prihodi i primitci (nenamjenski)</t>
  </si>
  <si>
    <t xml:space="preserve">1.1.1.    </t>
  </si>
  <si>
    <t>Prihodi iz nadležnog proračuna - PK Osnovne škole</t>
  </si>
  <si>
    <t>R0807</t>
  </si>
  <si>
    <t>321</t>
  </si>
  <si>
    <t>Naknade troškova zaposlenima</t>
  </si>
  <si>
    <t>R2673</t>
  </si>
  <si>
    <t>322</t>
  </si>
  <si>
    <t>Rashodi za materijal i energiju</t>
  </si>
  <si>
    <t>R2671</t>
  </si>
  <si>
    <t>323</t>
  </si>
  <si>
    <t>Rashodi za usluge</t>
  </si>
  <si>
    <t>329</t>
  </si>
  <si>
    <t>Ostali nespomenuti rashodi poslovanja</t>
  </si>
  <si>
    <t>1.2.</t>
  </si>
  <si>
    <t>Decentralizirana funkcija-osnovno školstvo</t>
  </si>
  <si>
    <t>R0809</t>
  </si>
  <si>
    <t>R0810</t>
  </si>
  <si>
    <t>R0811</t>
  </si>
  <si>
    <t>R0812</t>
  </si>
  <si>
    <t>R0813</t>
  </si>
  <si>
    <t>343</t>
  </si>
  <si>
    <t>Ostali financijski rashodi</t>
  </si>
  <si>
    <t>1.2.1</t>
  </si>
  <si>
    <t>Decentralizirana funkcija - osn. školstvo - preneseni višak</t>
  </si>
  <si>
    <t>R2714</t>
  </si>
  <si>
    <t>A106002</t>
  </si>
  <si>
    <t>FINANCIRANJE TEMELJEM STVARNIH TROŠKOVA</t>
  </si>
  <si>
    <t>R0814</t>
  </si>
  <si>
    <t>R0815</t>
  </si>
  <si>
    <t>R2728</t>
  </si>
  <si>
    <t>Rashodi za materijal i energiju - pedagoška dokumentacija</t>
  </si>
  <si>
    <t>R0816</t>
  </si>
  <si>
    <t>R0816-01</t>
  </si>
  <si>
    <t>Rashodi za usluge-PRIJEVOZ UČENIKA GPP</t>
  </si>
  <si>
    <t>R0817</t>
  </si>
  <si>
    <t>R0818</t>
  </si>
  <si>
    <t>R0819</t>
  </si>
  <si>
    <t>R0820</t>
  </si>
  <si>
    <t>R0821</t>
  </si>
  <si>
    <t>R0823</t>
  </si>
  <si>
    <t>R0824</t>
  </si>
  <si>
    <t>R0825</t>
  </si>
  <si>
    <t>Rashodi za usluge (naknada štete)</t>
  </si>
  <si>
    <t>R0826</t>
  </si>
  <si>
    <t>A106004</t>
  </si>
  <si>
    <t>RASHODI ZA ZAPOSLENE U OSNOVNIM ŠKOLAMA</t>
  </si>
  <si>
    <t>R0827</t>
  </si>
  <si>
    <t>311</t>
  </si>
  <si>
    <t>Plaće po sudskim presudama (MZO)</t>
  </si>
  <si>
    <t>R0828</t>
  </si>
  <si>
    <t>Plaće (Bruto)-COP</t>
  </si>
  <si>
    <t>R0829</t>
  </si>
  <si>
    <t>313</t>
  </si>
  <si>
    <t>Doprinosi na plaće</t>
  </si>
  <si>
    <t>R0830</t>
  </si>
  <si>
    <t>Doprinosi na plaće (plaće po sudskim presudama-MZO)</t>
  </si>
  <si>
    <t>A106005</t>
  </si>
  <si>
    <t>OSTALI RASHODI ZA ZAPOSLENE U OSNOVNOM ŠKOLSTVU</t>
  </si>
  <si>
    <t>R0831</t>
  </si>
  <si>
    <t>312</t>
  </si>
  <si>
    <t>Ostali rashodi za zaposlene</t>
  </si>
  <si>
    <t>R0832</t>
  </si>
  <si>
    <t>R0833</t>
  </si>
  <si>
    <t>Ostali nespomenuti rashodi poslovanja (plaće po sudskim presudama-MZO)</t>
  </si>
  <si>
    <t>R0834</t>
  </si>
  <si>
    <t>R0835</t>
  </si>
  <si>
    <t>Ostali financijski rashodi(plaće po sudskim presudama-MZO)</t>
  </si>
  <si>
    <t>1061</t>
  </si>
  <si>
    <t>POSEBNI PROGRAMI OSNOVNIH ŠKOLA</t>
  </si>
  <si>
    <t>A106102</t>
  </si>
  <si>
    <t>422</t>
  </si>
  <si>
    <t>Postrojenja i oprema</t>
  </si>
  <si>
    <t>R0836 02</t>
  </si>
  <si>
    <t>A106103</t>
  </si>
  <si>
    <t>R0840</t>
  </si>
  <si>
    <t>R0841</t>
  </si>
  <si>
    <t>Sitan inventar</t>
  </si>
  <si>
    <t>R0842</t>
  </si>
  <si>
    <t>R0843</t>
  </si>
  <si>
    <t>A106104</t>
  </si>
  <si>
    <t>STRUČNA VIJEĆA, MENTORSTVA, NATJECANJA, STRUČNI ISPITI I KURIKULARNA REFORMA</t>
  </si>
  <si>
    <t>R0844</t>
  </si>
  <si>
    <t>R0844-01</t>
  </si>
  <si>
    <t>R2797</t>
  </si>
  <si>
    <t>Naknade troškova zaposlenima - Dnevnice i putni trošak na natjecanja</t>
  </si>
  <si>
    <t>R0845</t>
  </si>
  <si>
    <t>R0846</t>
  </si>
  <si>
    <t>R0847</t>
  </si>
  <si>
    <t>R0848</t>
  </si>
  <si>
    <t>R0849</t>
  </si>
  <si>
    <t>R0850</t>
  </si>
  <si>
    <t>R0851</t>
  </si>
  <si>
    <t>R0852</t>
  </si>
  <si>
    <t>R0853</t>
  </si>
  <si>
    <t>R0854</t>
  </si>
  <si>
    <t>372</t>
  </si>
  <si>
    <t>Ostale naknade građanima i kućanstvima iz proračuna-radne bilj.i radni udžb.</t>
  </si>
  <si>
    <t>R0855</t>
  </si>
  <si>
    <t>R0856</t>
  </si>
  <si>
    <t>R0857</t>
  </si>
  <si>
    <t>R0858</t>
  </si>
  <si>
    <t>A106106</t>
  </si>
  <si>
    <t>PRODUŽENI BORAVAK</t>
  </si>
  <si>
    <t xml:space="preserve">1.1.2.    </t>
  </si>
  <si>
    <t>Opći prihodi (nenamjenski) - PK Osnovne škole</t>
  </si>
  <si>
    <t>R0859</t>
  </si>
  <si>
    <t>Plaće (Bruto)</t>
  </si>
  <si>
    <t>R0860</t>
  </si>
  <si>
    <t>R0861</t>
  </si>
  <si>
    <t>R0862</t>
  </si>
  <si>
    <t>R0863</t>
  </si>
  <si>
    <t>R0865</t>
  </si>
  <si>
    <t>Tekući projekt</t>
  </si>
  <si>
    <t>T106111</t>
  </si>
  <si>
    <t>OSIGURAJMO IM JEDNAKOST 6</t>
  </si>
  <si>
    <t>R0471 02</t>
  </si>
  <si>
    <t>R0472 02</t>
  </si>
  <si>
    <t>Plaće za zaposlene (neprihvatljivi tr.)</t>
  </si>
  <si>
    <t>R0473 02</t>
  </si>
  <si>
    <t>Doprinosi za obvezno zdravstveno osiguranje (neprihvatljivi tr.)</t>
  </si>
  <si>
    <t>R0474 02</t>
  </si>
  <si>
    <t>4.6.</t>
  </si>
  <si>
    <t>Tekuće pomoći temeljem prijenos sredstava EU i od međ. org.</t>
  </si>
  <si>
    <t>R0475 02</t>
  </si>
  <si>
    <t>R0477 02</t>
  </si>
  <si>
    <t>R0479 02</t>
  </si>
  <si>
    <t>R0481 02</t>
  </si>
  <si>
    <t>T106112</t>
  </si>
  <si>
    <t>ŠKOLSKA SHEMA 2</t>
  </si>
  <si>
    <t>4.1.4</t>
  </si>
  <si>
    <t>Tekuće pomoći iz državnog proračuna-preneseni višak</t>
  </si>
  <si>
    <t>R0867 01</t>
  </si>
  <si>
    <t>R0866</t>
  </si>
  <si>
    <t>T106113</t>
  </si>
  <si>
    <t>R2737</t>
  </si>
  <si>
    <t>R2738</t>
  </si>
  <si>
    <t>T106114</t>
  </si>
  <si>
    <t>R2766</t>
  </si>
  <si>
    <t>Plaće za zaposlene</t>
  </si>
  <si>
    <t>R2767</t>
  </si>
  <si>
    <t>R2768</t>
  </si>
  <si>
    <t>R2769</t>
  </si>
  <si>
    <t>Doprinosi za obvezno zdravstveno osiguranje</t>
  </si>
  <si>
    <t>R2770</t>
  </si>
  <si>
    <t>R2771</t>
  </si>
  <si>
    <t>R2772</t>
  </si>
  <si>
    <t>R2773</t>
  </si>
  <si>
    <t>R2774</t>
  </si>
  <si>
    <t>Naknade za prijevoz na posao i s posla</t>
  </si>
  <si>
    <t>T106115</t>
  </si>
  <si>
    <t>ŠKOLE JEDNAKIH MOGUĆNOSTI 7</t>
  </si>
  <si>
    <t>R2720</t>
  </si>
  <si>
    <t>1062</t>
  </si>
  <si>
    <t>ULAGANJE U OBJEKTE OSNOVNIH ŠKOLA</t>
  </si>
  <si>
    <t>A106202</t>
  </si>
  <si>
    <t>UREĐENJE I OPREMANJE ŠKOLA</t>
  </si>
  <si>
    <t>R0868</t>
  </si>
  <si>
    <t>R0869</t>
  </si>
  <si>
    <t>R0870</t>
  </si>
  <si>
    <t>R0871</t>
  </si>
  <si>
    <t>424</t>
  </si>
  <si>
    <t>Knjige</t>
  </si>
  <si>
    <t>R0872</t>
  </si>
  <si>
    <t>R0873</t>
  </si>
  <si>
    <t>Knjige, umjetnička djela i ostale izložbene vrijednosti-udžbenici</t>
  </si>
  <si>
    <t>R0874</t>
  </si>
  <si>
    <t>1063</t>
  </si>
  <si>
    <t>TEKUĆE I INVESTICIJSKO ODRŽAVANJE OSNOVNIH ŠKOLA</t>
  </si>
  <si>
    <t>A106301</t>
  </si>
  <si>
    <t>Inspekcijski nalazi</t>
  </si>
  <si>
    <t>R0493 23</t>
  </si>
  <si>
    <t>R2799</t>
  </si>
  <si>
    <t>Hitne intervencije</t>
  </si>
  <si>
    <t>R2685</t>
  </si>
  <si>
    <t>Tekuće i investicijsko održavanje</t>
  </si>
  <si>
    <t>Prihodi po posebnim propisima (uplate polaznika stručnog osposobljavanja i sportska natjecanja)</t>
  </si>
  <si>
    <t>OŠ ANTUNA MIHANOVIĆA OSIJEK</t>
  </si>
  <si>
    <t>PRIHODI</t>
  </si>
  <si>
    <t>RASHODI</t>
  </si>
  <si>
    <t>Višak prihoda 2022.g.- (stručno osposobljavanje-kandidati)</t>
  </si>
  <si>
    <t>FINANCIRANJE TEMELJEM STVARNIH TROŠKOVA-GRAD</t>
  </si>
  <si>
    <t>FINANCIRANJE TEMELJEM KRITERIJA-GRAD</t>
  </si>
  <si>
    <t>PRODUŽENI BORAVAK-GRAD-PLAĆE</t>
  </si>
  <si>
    <t>PRIHODI OD GRADA OSIJEKA</t>
  </si>
  <si>
    <t>P0001</t>
  </si>
  <si>
    <t>P0002</t>
  </si>
  <si>
    <t>P0003</t>
  </si>
  <si>
    <t>Decentralizirana funkcija-osnovno školstvo-preneseni višak</t>
  </si>
  <si>
    <t>1.2.1.</t>
  </si>
  <si>
    <t>P0005</t>
  </si>
  <si>
    <t>P0004</t>
  </si>
  <si>
    <t>R2907 01</t>
  </si>
  <si>
    <t>R2907</t>
  </si>
  <si>
    <t>R2000 07</t>
  </si>
  <si>
    <t>P0506 02</t>
  </si>
  <si>
    <t>BESPLATNE HIGIJENSKE POTREPŠTINE</t>
  </si>
  <si>
    <t>Pomoći ŠKOLSKA KUHINJA</t>
  </si>
  <si>
    <t>ŠKOLSKA KUHINJA 2</t>
  </si>
  <si>
    <t>P0506 01</t>
  </si>
  <si>
    <t>Prihodi po posebnim propisima(produženi boravak-RODITELJI (obrok i fiksni dio)</t>
  </si>
  <si>
    <t>Pomoći proračunskim korisnicima iz proračuna koji im nije nadležan - za plaće učiteljica u produženom boravku</t>
  </si>
  <si>
    <t>BESPLATNE MENSTRUALNE HIGIJENSKE POTREPŠTINE</t>
  </si>
  <si>
    <t>Pomoći - proračunski korisnici (ZA PLAĆE UČITELJA U PRODUŽ.BORAVKU</t>
  </si>
  <si>
    <t>Obrok u produženom boravku za učenike iz Ukrajine</t>
  </si>
  <si>
    <t>Postorojenja i oprema (dodatno)</t>
  </si>
  <si>
    <t>Postrojenja i oprema (računala i računalna oprema 27.9.2023.)</t>
  </si>
  <si>
    <t>Postrojenja i oprema (dodatno)</t>
  </si>
  <si>
    <t>Postrojenja i oprema (računala i računalna oprema)</t>
  </si>
  <si>
    <t>Tekuće donacije (BESPLATNE HIGIJENSKE POTREPŠTINE)</t>
  </si>
  <si>
    <t>Pomoći proračunskim korisnicima iz proračuna koji im nije nadležan - za BESPLATNE MENSTRUALNE POTREPŠTINE</t>
  </si>
  <si>
    <t>Pomoći proračunskim korisnicima iz proračuna koji im nije nadležan - besplatni obrok (školska kuhinja2)</t>
  </si>
  <si>
    <t>UČENIČKE EKSKURZIJE I DONACIJE</t>
  </si>
  <si>
    <t>A106108</t>
  </si>
  <si>
    <t>UČENIČKA ZADRUGA</t>
  </si>
  <si>
    <t>Donacije- UČENIČKA ZADRUGA</t>
  </si>
  <si>
    <t>P0550</t>
  </si>
  <si>
    <t xml:space="preserve">OŠ ANTUNA MIHANOVIĆA OSIJEK </t>
  </si>
  <si>
    <t>PLAN 2023.</t>
  </si>
  <si>
    <t>PLAN 2024.</t>
  </si>
  <si>
    <t>PROJEKCIJA 2025.</t>
  </si>
  <si>
    <t>PROJEKCIJA 2026.</t>
  </si>
  <si>
    <t>PLAN 2024</t>
  </si>
  <si>
    <t>Ostali nespomenuti rashodi poslovanja (prodaja stana sa stanarskim pravom)</t>
  </si>
  <si>
    <r>
      <t xml:space="preserve">Rashodi za materijal i energiju </t>
    </r>
    <r>
      <rPr>
        <sz val="8"/>
        <color rgb="FFFF0000"/>
        <rFont val="Arial"/>
        <family val="2"/>
        <charset val="238"/>
      </rPr>
      <t>(višak 2023.</t>
    </r>
    <r>
      <rPr>
        <sz val="8"/>
        <rFont val="Arial"/>
        <family val="2"/>
        <charset val="238"/>
      </rPr>
      <t>)</t>
    </r>
  </si>
  <si>
    <r>
      <t xml:space="preserve">Rashodi za usluge </t>
    </r>
    <r>
      <rPr>
        <sz val="8"/>
        <color rgb="FFFF0000"/>
        <rFont val="Arial"/>
        <family val="2"/>
        <charset val="238"/>
      </rPr>
      <t>(višak 2023.)</t>
    </r>
  </si>
  <si>
    <t>Besplatni obrok (01.09.-31.12.2024.)</t>
  </si>
  <si>
    <t>ŠKOLSKA SHEMA 3 (01.01.-30.06.2024.)</t>
  </si>
  <si>
    <t>Ostali rashodi za zaposlene(božićnica i dar djeci)</t>
  </si>
  <si>
    <t>Ostali rashodi za zaposlene(regres)</t>
  </si>
  <si>
    <t>OSIGURAJMO IM JEDNAKOST 7 (01.01.-30.06.2024.)</t>
  </si>
  <si>
    <t>Plaće za zaposlene (35,28%)</t>
  </si>
  <si>
    <t>Plaće za zaposlene (neprihvatljivi tr.) (0,51€ po satu)</t>
  </si>
  <si>
    <t>Doprinosi za obvezno zdravstveno osiguranje (0,51€ po satu)</t>
  </si>
  <si>
    <t>Doprinosi za obvezno zdravstveno osiguranje (35,28%)</t>
  </si>
  <si>
    <t>Plaće za zaposlene (64,72%)</t>
  </si>
  <si>
    <t>Ostali rashodi za zaposlene (pomoći)</t>
  </si>
  <si>
    <t>Doprinosi za obvezno zdravstveno osiguranje(64,72%)</t>
  </si>
  <si>
    <t>Naknade za prijevoz na posao i s posla (100%)</t>
  </si>
  <si>
    <t>Pomoći proračunskim korisnicima iz proračuna koji im nije nadležan - besplatni obrok (školska kuhinja 01.01.-30.06.2024.))</t>
  </si>
  <si>
    <t>ŠKOLSKA KUHINJA(3)</t>
  </si>
  <si>
    <t>Rashodi za usluge (voda, odvoz smeća i komunalna naknada)</t>
  </si>
  <si>
    <r>
      <t>Ostali rashodi za zaposlene-str.ispiti(kandidati)-</t>
    </r>
    <r>
      <rPr>
        <sz val="8"/>
        <color rgb="FFFF0000"/>
        <rFont val="Arial"/>
        <family val="2"/>
        <charset val="238"/>
      </rPr>
      <t>višak 2023.</t>
    </r>
  </si>
  <si>
    <r>
      <t xml:space="preserve">Postrojenja i oprema </t>
    </r>
    <r>
      <rPr>
        <sz val="8"/>
        <color rgb="FFFF0000"/>
        <rFont val="Arial"/>
        <family val="2"/>
        <charset val="238"/>
      </rPr>
      <t>(višak 2023.)</t>
    </r>
  </si>
  <si>
    <t>UKUPAN PLAN ZA 2024.g.</t>
  </si>
  <si>
    <t>Višak prihoda 2023.g.</t>
  </si>
  <si>
    <t>Rashodi za usluge (voda,odvoz smeća i komunalna naknada)</t>
  </si>
  <si>
    <t xml:space="preserve">Besplatni obrok </t>
  </si>
  <si>
    <r>
      <t xml:space="preserve">ŠKOLSKA KUHINJA 2 </t>
    </r>
    <r>
      <rPr>
        <b/>
        <sz val="8"/>
        <color rgb="FFFF0000"/>
        <rFont val="Arial"/>
        <family val="2"/>
        <charset val="238"/>
      </rPr>
      <t>(01.01.-30.06.2024.)</t>
    </r>
  </si>
  <si>
    <t>ŠKOLE JEDNAKIH MOGUĆNOSTI 7 (FEAD) (01.01.-30.06.)</t>
  </si>
  <si>
    <t>OSIGURAJMO IM JEDNAKOST 7  (01.01.-30.06.2024.)</t>
  </si>
  <si>
    <t>ŠKOLSKA SHEMA 3  (01.01.-30.06.2024.)</t>
  </si>
  <si>
    <t>P0559</t>
  </si>
  <si>
    <t>Rashodi za materijal i energiju-voće i povrće</t>
  </si>
  <si>
    <t>Rashodi za materijal i energiju-mlijeko</t>
  </si>
  <si>
    <t>R0816 01</t>
  </si>
  <si>
    <t>R2737 01</t>
  </si>
  <si>
    <t>R2738 01</t>
  </si>
  <si>
    <t>R5018</t>
  </si>
  <si>
    <t>4.1.4.</t>
  </si>
  <si>
    <t>Rashodi za materijal i energiju (voće i povrće)-PDV</t>
  </si>
  <si>
    <t>Rashodi za materijal i energiju (mlijeko)-PDV</t>
  </si>
  <si>
    <t>R5150</t>
  </si>
  <si>
    <t>R5201</t>
  </si>
  <si>
    <t>R5202</t>
  </si>
  <si>
    <t>Rashodi za materijal i energiju-voće i povrće (PREDUJAM)</t>
  </si>
  <si>
    <t>Rashodi za materijal i energiju-mlijeko (PREDUJAM)</t>
  </si>
  <si>
    <t>R5181</t>
  </si>
  <si>
    <t>R5149</t>
  </si>
  <si>
    <t>R5154</t>
  </si>
  <si>
    <t>R5152</t>
  </si>
  <si>
    <t>R5147</t>
  </si>
  <si>
    <t>Plaće za zaposlene(35,28%)</t>
  </si>
  <si>
    <t>Plaće za zaposlene (neprihvatljivi tr.) 0,51€c po satu)</t>
  </si>
  <si>
    <t>Doprinosi za obvezno zdravstveno osiguranje (neprihvatljivi tr.)(0,51€ po satu)</t>
  </si>
  <si>
    <t>Rashodi za materijal i energiju (mlijeko)</t>
  </si>
  <si>
    <t>Rashodi za materijal i energiju (voće i povrće)-PREDUJAM</t>
  </si>
  <si>
    <t>Rashodi za materijal i energiju (voće i povrće)</t>
  </si>
  <si>
    <t>R0868-01</t>
  </si>
  <si>
    <t>R4946/R5019</t>
  </si>
  <si>
    <t>R0843-01/R5017</t>
  </si>
  <si>
    <t>PRIHODI OD MZO, OBŽ, VLASTITI PRIHODI,DONACIJE, PRIHODI PO POSEBNIM PROPISIMA, PRIHODI OD NEFINANCIJSKE IMOVINE I NAKNADE ŠTETE</t>
  </si>
  <si>
    <t>UKUPAN PLAN ZA 2024. SA PRIJEKCIJAMA ZA 2025. I 2026.G.</t>
  </si>
  <si>
    <t>UKUPNI RASHODI</t>
  </si>
  <si>
    <t>FINANCIJSKI PLAN ZA 2024. SA PROJEKCIJAMA ZA 2025. I 2026.G.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</si>
</sst>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4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Calibri"/>
      <family val="2"/>
      <charset val="238"/>
    </font>
    <font>
      <sz val="9"/>
      <color rgb="FF00B0F0"/>
      <name val="Calibri"/>
      <family val="2"/>
      <charset val="238"/>
    </font>
    <font>
      <sz val="11"/>
      <color theme="0"/>
      <name val="Calibri"/>
      <family val="2"/>
      <charset val="238"/>
    </font>
    <font>
      <sz val="9"/>
      <color theme="0"/>
      <name val="Calibri"/>
      <family val="2"/>
      <charset val="238"/>
    </font>
    <font>
      <sz val="9"/>
      <color rgb="FF009E47"/>
      <name val="Calibri"/>
      <family val="2"/>
      <charset val="238"/>
    </font>
    <font>
      <sz val="9"/>
      <color rgb="FFDE50DE"/>
      <name val="Calibri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rgb="FFFF0000"/>
      <name val="Calibri"/>
      <family val="2"/>
      <charset val="238"/>
    </font>
    <font>
      <sz val="8"/>
      <color rgb="FF00B0F0"/>
      <name val="Arial"/>
      <family val="2"/>
      <charset val="238"/>
    </font>
    <font>
      <b/>
      <sz val="9"/>
      <color rgb="FF00B0F0"/>
      <name val="Calibri"/>
      <family val="2"/>
      <charset val="238"/>
    </font>
    <font>
      <b/>
      <sz val="9"/>
      <color rgb="FF00B0F0"/>
      <name val="Arial"/>
      <family val="2"/>
      <charset val="238"/>
    </font>
    <font>
      <sz val="8"/>
      <color rgb="FFDE50DE"/>
      <name val="Arial"/>
      <family val="2"/>
      <charset val="238"/>
    </font>
    <font>
      <b/>
      <sz val="9"/>
      <color rgb="FF00B05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rgb="FFFF00FF"/>
      <name val="Arial"/>
      <family val="2"/>
      <charset val="238"/>
    </font>
    <font>
      <sz val="8"/>
      <color rgb="FF00B050"/>
      <name val="Arial"/>
      <family val="2"/>
      <charset val="238"/>
    </font>
    <font>
      <sz val="8"/>
      <color rgb="FF19BB0D"/>
      <name val="Arial"/>
      <family val="2"/>
      <charset val="238"/>
    </font>
    <font>
      <sz val="8"/>
      <color rgb="FF009644"/>
      <name val="Arial"/>
      <family val="2"/>
      <charset val="238"/>
    </font>
    <font>
      <sz val="8"/>
      <color rgb="FF009E47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3535FF"/>
        <bgColor rgb="FF3535FF"/>
      </patternFill>
    </fill>
    <fill>
      <patternFill patternType="solid">
        <fgColor rgb="FFA3C9B9"/>
        <bgColor rgb="FFA3C9B9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none">
        <fgColor rgb="FFFFEE75"/>
        <bgColor rgb="FFFFEE75"/>
      </patternFill>
    </fill>
    <fill>
      <patternFill patternType="solid">
        <fgColor rgb="FFFFFF97"/>
        <bgColor rgb="FFFFFF97"/>
      </patternFill>
    </fill>
    <fill>
      <patternFill patternType="none">
        <fgColor rgb="FFFFFF97"/>
        <bgColor rgb="FFFFFF97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86CCBF"/>
        <bgColor rgb="FFFFEE75"/>
      </patternFill>
    </fill>
    <fill>
      <patternFill patternType="solid">
        <fgColor rgb="FF86CCBF"/>
        <bgColor indexed="64"/>
      </patternFill>
    </fill>
    <fill>
      <patternFill patternType="solid">
        <fgColor rgb="FF86CCBF"/>
        <bgColor rgb="FFA3C9B9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00">
    <xf numFmtId="0" fontId="1" fillId="0" borderId="0" xfId="0" applyFont="1"/>
    <xf numFmtId="0" fontId="4" fillId="2" borderId="0" xfId="1" applyFont="1" applyFill="1" applyAlignment="1">
      <alignment horizontal="left" vertical="center" wrapText="1" readingOrder="1"/>
    </xf>
    <xf numFmtId="164" fontId="4" fillId="2" borderId="0" xfId="1" applyNumberFormat="1" applyFont="1" applyFill="1" applyAlignment="1">
      <alignment horizontal="right" vertical="center" wrapText="1" readingOrder="1"/>
    </xf>
    <xf numFmtId="0" fontId="4" fillId="3" borderId="0" xfId="1" applyFont="1" applyFill="1" applyAlignment="1">
      <alignment horizontal="left" vertical="center" wrapText="1" readingOrder="1"/>
    </xf>
    <xf numFmtId="0" fontId="4" fillId="4" borderId="0" xfId="1" applyFont="1" applyFill="1" applyAlignment="1">
      <alignment horizontal="left" vertical="center" wrapText="1" readingOrder="1"/>
    </xf>
    <xf numFmtId="0" fontId="4" fillId="5" borderId="0" xfId="1" applyFont="1" applyFill="1" applyAlignment="1">
      <alignment horizontal="left" vertical="center" wrapText="1" readingOrder="1"/>
    </xf>
    <xf numFmtId="0" fontId="5" fillId="6" borderId="0" xfId="1" applyFont="1" applyFill="1" applyAlignment="1">
      <alignment horizontal="left" vertical="center" wrapText="1" readingOrder="1"/>
    </xf>
    <xf numFmtId="0" fontId="5" fillId="6" borderId="0" xfId="1" applyFont="1" applyFill="1" applyAlignment="1">
      <alignment vertical="center" wrapText="1" readingOrder="1"/>
    </xf>
    <xf numFmtId="164" fontId="5" fillId="6" borderId="0" xfId="1" applyNumberFormat="1" applyFont="1" applyFill="1" applyAlignment="1">
      <alignment horizontal="right" vertical="center" wrapText="1" readingOrder="1"/>
    </xf>
    <xf numFmtId="0" fontId="5" fillId="7" borderId="0" xfId="1" applyFont="1" applyFill="1" applyAlignment="1">
      <alignment horizontal="left" vertical="center" wrapText="1" readingOrder="1"/>
    </xf>
    <xf numFmtId="0" fontId="5" fillId="8" borderId="0" xfId="1" applyFont="1" applyFill="1" applyAlignment="1">
      <alignment horizontal="left" vertical="center" wrapText="1" readingOrder="1"/>
    </xf>
    <xf numFmtId="0" fontId="2" fillId="9" borderId="0" xfId="1" applyFont="1" applyFill="1" applyAlignment="1">
      <alignment horizontal="left" vertical="center" wrapText="1" readingOrder="1"/>
    </xf>
    <xf numFmtId="0" fontId="5" fillId="10" borderId="0" xfId="1" applyFont="1" applyFill="1" applyAlignment="1">
      <alignment horizontal="left" vertical="center" wrapText="1" readingOrder="1"/>
    </xf>
    <xf numFmtId="0" fontId="2" fillId="11" borderId="0" xfId="1" applyFont="1" applyFill="1" applyAlignment="1">
      <alignment horizontal="left" vertical="center" wrapText="1" readingOrder="1"/>
    </xf>
    <xf numFmtId="0" fontId="5" fillId="12" borderId="0" xfId="1" applyFont="1" applyFill="1" applyAlignment="1">
      <alignment horizontal="left" vertical="center" wrapText="1" readingOrder="1"/>
    </xf>
    <xf numFmtId="0" fontId="5" fillId="12" borderId="0" xfId="1" applyFont="1" applyFill="1" applyAlignment="1">
      <alignment vertical="center" wrapText="1" readingOrder="1"/>
    </xf>
    <xf numFmtId="0" fontId="5" fillId="13" borderId="0" xfId="1" applyFont="1" applyFill="1" applyAlignment="1">
      <alignment horizontal="left" vertical="center" wrapText="1" readingOrder="1"/>
    </xf>
    <xf numFmtId="0" fontId="5" fillId="13" borderId="0" xfId="1" applyFont="1" applyFill="1" applyAlignment="1">
      <alignment vertical="center" wrapText="1" readingOrder="1"/>
    </xf>
    <xf numFmtId="0" fontId="5" fillId="14" borderId="0" xfId="1" applyFont="1" applyFill="1" applyAlignment="1">
      <alignment horizontal="left" vertical="center" wrapText="1" readingOrder="1"/>
    </xf>
    <xf numFmtId="0" fontId="5" fillId="14" borderId="0" xfId="1" applyFont="1" applyFill="1" applyAlignment="1">
      <alignment vertical="center" wrapText="1" readingOrder="1"/>
    </xf>
    <xf numFmtId="0" fontId="2" fillId="0" borderId="1" xfId="1" applyFont="1" applyBorder="1" applyAlignment="1">
      <alignment horizontal="right" vertical="center" wrapText="1" readingOrder="1"/>
    </xf>
    <xf numFmtId="164" fontId="4" fillId="4" borderId="0" xfId="1" applyNumberFormat="1" applyFont="1" applyFill="1" applyAlignment="1">
      <alignment horizontal="right" vertical="center" wrapText="1" readingOrder="1"/>
    </xf>
    <xf numFmtId="164" fontId="4" fillId="5" borderId="0" xfId="1" applyNumberFormat="1" applyFont="1" applyFill="1" applyAlignment="1">
      <alignment horizontal="right" vertical="center" wrapText="1" readingOrder="1"/>
    </xf>
    <xf numFmtId="164" fontId="4" fillId="3" borderId="0" xfId="1" applyNumberFormat="1" applyFont="1" applyFill="1" applyAlignment="1">
      <alignment horizontal="right" vertical="center" wrapText="1" readingOrder="1"/>
    </xf>
    <xf numFmtId="164" fontId="5" fillId="8" borderId="0" xfId="1" applyNumberFormat="1" applyFont="1" applyFill="1" applyAlignment="1">
      <alignment horizontal="right" vertical="center" wrapText="1" readingOrder="1"/>
    </xf>
    <xf numFmtId="164" fontId="2" fillId="9" borderId="0" xfId="1" applyNumberFormat="1" applyFont="1" applyFill="1" applyAlignment="1">
      <alignment horizontal="right" vertical="center" wrapText="1" readingOrder="1"/>
    </xf>
    <xf numFmtId="164" fontId="5" fillId="7" borderId="0" xfId="1" applyNumberFormat="1" applyFont="1" applyFill="1" applyAlignment="1">
      <alignment horizontal="right" vertical="center" wrapText="1" readingOrder="1"/>
    </xf>
    <xf numFmtId="164" fontId="5" fillId="10" borderId="0" xfId="1" applyNumberFormat="1" applyFont="1" applyFill="1" applyAlignment="1">
      <alignment horizontal="right" vertical="center" wrapText="1" readingOrder="1"/>
    </xf>
    <xf numFmtId="164" fontId="2" fillId="11" borderId="0" xfId="1" applyNumberFormat="1" applyFont="1" applyFill="1" applyAlignment="1">
      <alignment horizontal="right" vertical="center" wrapText="1" readingOrder="1"/>
    </xf>
    <xf numFmtId="4" fontId="8" fillId="15" borderId="0" xfId="0" applyNumberFormat="1" applyFont="1" applyFill="1"/>
    <xf numFmtId="4" fontId="8" fillId="16" borderId="0" xfId="0" applyNumberFormat="1" applyFont="1" applyFill="1" applyAlignment="1">
      <alignment vertical="center"/>
    </xf>
    <xf numFmtId="0" fontId="2" fillId="9" borderId="0" xfId="1" applyFont="1" applyFill="1" applyAlignment="1">
      <alignment vertical="center" wrapText="1" readingOrder="1"/>
    </xf>
    <xf numFmtId="0" fontId="1" fillId="0" borderId="0" xfId="0" applyFont="1"/>
    <xf numFmtId="0" fontId="5" fillId="8" borderId="0" xfId="1" applyFont="1" applyFill="1" applyAlignment="1">
      <alignment vertical="center" wrapText="1" readingOrder="1"/>
    </xf>
    <xf numFmtId="0" fontId="2" fillId="11" borderId="0" xfId="1" applyFont="1" applyFill="1" applyAlignment="1">
      <alignment vertical="center" wrapText="1" readingOrder="1"/>
    </xf>
    <xf numFmtId="0" fontId="5" fillId="7" borderId="0" xfId="1" applyFont="1" applyFill="1" applyAlignment="1">
      <alignment vertical="center" wrapText="1" readingOrder="1"/>
    </xf>
    <xf numFmtId="0" fontId="5" fillId="10" borderId="0" xfId="1" applyFont="1" applyFill="1" applyAlignment="1">
      <alignment vertical="center" wrapText="1" readingOrder="1"/>
    </xf>
    <xf numFmtId="0" fontId="4" fillId="4" borderId="0" xfId="1" applyFont="1" applyFill="1" applyAlignment="1">
      <alignment vertical="center" wrapText="1" readingOrder="1"/>
    </xf>
    <xf numFmtId="0" fontId="4" fillId="5" borderId="0" xfId="1" applyFont="1" applyFill="1" applyAlignment="1">
      <alignment vertical="center" wrapText="1" readingOrder="1"/>
    </xf>
    <xf numFmtId="0" fontId="4" fillId="2" borderId="0" xfId="1" applyFont="1" applyFill="1" applyAlignment="1">
      <alignment vertical="center" wrapText="1" readingOrder="1"/>
    </xf>
    <xf numFmtId="0" fontId="4" fillId="3" borderId="0" xfId="1" applyFont="1" applyFill="1" applyAlignment="1">
      <alignment vertical="center" wrapText="1" readingOrder="1"/>
    </xf>
    <xf numFmtId="0" fontId="2" fillId="0" borderId="1" xfId="1" applyFont="1" applyBorder="1" applyAlignment="1">
      <alignment vertical="center" wrapText="1" readingOrder="1"/>
    </xf>
    <xf numFmtId="164" fontId="13" fillId="6" borderId="0" xfId="1" applyNumberFormat="1" applyFont="1" applyFill="1" applyAlignment="1">
      <alignment horizontal="right" vertical="center" wrapText="1" readingOrder="1"/>
    </xf>
    <xf numFmtId="164" fontId="13" fillId="7" borderId="0" xfId="1" applyNumberFormat="1" applyFont="1" applyFill="1" applyAlignment="1">
      <alignment horizontal="right" vertical="center" wrapText="1" readingOrder="1"/>
    </xf>
    <xf numFmtId="164" fontId="13" fillId="8" borderId="0" xfId="1" applyNumberFormat="1" applyFont="1" applyFill="1" applyAlignment="1">
      <alignment horizontal="right" vertical="center" wrapText="1" readingOrder="1"/>
    </xf>
    <xf numFmtId="164" fontId="12" fillId="9" borderId="0" xfId="1" applyNumberFormat="1" applyFont="1" applyFill="1" applyAlignment="1">
      <alignment horizontal="right" vertical="center" wrapText="1" readingOrder="1"/>
    </xf>
    <xf numFmtId="164" fontId="13" fillId="10" borderId="0" xfId="1" applyNumberFormat="1" applyFont="1" applyFill="1" applyAlignment="1">
      <alignment horizontal="right" vertical="center" wrapText="1" readingOrder="1"/>
    </xf>
    <xf numFmtId="164" fontId="12" fillId="11" borderId="0" xfId="1" applyNumberFormat="1" applyFont="1" applyFill="1" applyAlignment="1">
      <alignment horizontal="right" vertical="center" wrapText="1" readingOrder="1"/>
    </xf>
    <xf numFmtId="164" fontId="13" fillId="13" borderId="0" xfId="1" applyNumberFormat="1" applyFont="1" applyFill="1" applyAlignment="1">
      <alignment horizontal="right" vertical="center" wrapText="1" readingOrder="1"/>
    </xf>
    <xf numFmtId="164" fontId="13" fillId="14" borderId="0" xfId="1" applyNumberFormat="1" applyFont="1" applyFill="1" applyAlignment="1">
      <alignment horizontal="right" vertical="center" wrapText="1" readingOrder="1"/>
    </xf>
    <xf numFmtId="164" fontId="5" fillId="19" borderId="0" xfId="1" applyNumberFormat="1" applyFont="1" applyFill="1" applyAlignment="1">
      <alignment horizontal="right" vertical="center" wrapText="1" readingOrder="1"/>
    </xf>
    <xf numFmtId="0" fontId="5" fillId="19" borderId="0" xfId="1" applyFont="1" applyFill="1" applyAlignment="1">
      <alignment horizontal="left" vertical="center" wrapText="1" readingOrder="1"/>
    </xf>
    <xf numFmtId="0" fontId="5" fillId="19" borderId="0" xfId="1" applyFont="1" applyFill="1" applyAlignment="1">
      <alignment vertical="center" wrapText="1" readingOrder="1"/>
    </xf>
    <xf numFmtId="0" fontId="12" fillId="11" borderId="0" xfId="1" applyFont="1" applyFill="1" applyAlignment="1">
      <alignment horizontal="left" vertical="center" wrapText="1" readingOrder="1"/>
    </xf>
    <xf numFmtId="4" fontId="7" fillId="0" borderId="0" xfId="0" applyNumberFormat="1" applyFont="1" applyBorder="1"/>
    <xf numFmtId="4" fontId="18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4" fontId="17" fillId="0" borderId="0" xfId="0" applyNumberFormat="1" applyFont="1" applyFill="1" applyBorder="1"/>
    <xf numFmtId="164" fontId="14" fillId="11" borderId="0" xfId="1" applyNumberFormat="1" applyFont="1" applyFill="1" applyAlignment="1">
      <alignment horizontal="right" vertical="center" wrapText="1" readingOrder="1"/>
    </xf>
    <xf numFmtId="164" fontId="14" fillId="9" borderId="0" xfId="1" applyNumberFormat="1" applyFont="1" applyFill="1" applyAlignment="1">
      <alignment horizontal="right" vertical="center" wrapText="1" readingOrder="1"/>
    </xf>
    <xf numFmtId="0" fontId="12" fillId="17" borderId="0" xfId="1" applyFont="1" applyFill="1" applyAlignment="1">
      <alignment horizontal="left" vertical="center" wrapText="1" readingOrder="1"/>
    </xf>
    <xf numFmtId="0" fontId="13" fillId="18" borderId="0" xfId="1" applyFont="1" applyFill="1" applyAlignment="1">
      <alignment vertical="center" wrapText="1" readingOrder="1"/>
    </xf>
    <xf numFmtId="164" fontId="13" fillId="19" borderId="0" xfId="1" applyNumberFormat="1" applyFont="1" applyFill="1" applyAlignment="1">
      <alignment horizontal="right" vertical="center" wrapText="1" readingOrder="1"/>
    </xf>
    <xf numFmtId="0" fontId="13" fillId="14" borderId="0" xfId="1" applyFont="1" applyFill="1" applyAlignment="1">
      <alignment horizontal="left" vertical="center" wrapText="1" readingOrder="1"/>
    </xf>
    <xf numFmtId="0" fontId="13" fillId="14" borderId="0" xfId="1" applyFont="1" applyFill="1" applyAlignment="1">
      <alignment vertical="center" wrapText="1" readingOrder="1"/>
    </xf>
    <xf numFmtId="0" fontId="13" fillId="7" borderId="0" xfId="1" applyFont="1" applyFill="1" applyAlignment="1">
      <alignment horizontal="left" vertical="center" wrapText="1" readingOrder="1"/>
    </xf>
    <xf numFmtId="0" fontId="13" fillId="7" borderId="0" xfId="1" applyFont="1" applyFill="1" applyAlignment="1">
      <alignment vertical="center" wrapText="1" readingOrder="1"/>
    </xf>
    <xf numFmtId="0" fontId="13" fillId="8" borderId="0" xfId="1" applyFont="1" applyFill="1" applyAlignment="1">
      <alignment horizontal="left" vertical="center" wrapText="1" readingOrder="1"/>
    </xf>
    <xf numFmtId="0" fontId="13" fillId="8" borderId="0" xfId="1" applyFont="1" applyFill="1" applyAlignment="1">
      <alignment vertical="center" wrapText="1" readingOrder="1"/>
    </xf>
    <xf numFmtId="0" fontId="13" fillId="10" borderId="0" xfId="1" applyFont="1" applyFill="1" applyAlignment="1">
      <alignment horizontal="left" vertical="center" wrapText="1" readingOrder="1"/>
    </xf>
    <xf numFmtId="0" fontId="13" fillId="10" borderId="0" xfId="1" applyFont="1" applyFill="1" applyAlignment="1">
      <alignment vertical="center" wrapText="1" readingOrder="1"/>
    </xf>
    <xf numFmtId="0" fontId="12" fillId="11" borderId="0" xfId="1" applyFont="1" applyFill="1" applyAlignment="1">
      <alignment vertical="center" wrapText="1" readingOrder="1"/>
    </xf>
    <xf numFmtId="0" fontId="12" fillId="9" borderId="0" xfId="1" applyFont="1" applyFill="1" applyAlignment="1">
      <alignment horizontal="left" vertical="center" wrapText="1" readingOrder="1"/>
    </xf>
    <xf numFmtId="0" fontId="12" fillId="9" borderId="0" xfId="1" applyFont="1" applyFill="1" applyAlignment="1">
      <alignment vertical="center" wrapText="1" readingOrder="1"/>
    </xf>
    <xf numFmtId="0" fontId="13" fillId="13" borderId="0" xfId="1" applyFont="1" applyFill="1" applyAlignment="1">
      <alignment horizontal="left" vertical="center" wrapText="1" readingOrder="1"/>
    </xf>
    <xf numFmtId="0" fontId="13" fillId="13" borderId="0" xfId="1" applyFont="1" applyFill="1" applyAlignment="1">
      <alignment vertical="center" wrapText="1" readingOrder="1"/>
    </xf>
    <xf numFmtId="0" fontId="30" fillId="0" borderId="0" xfId="0" applyFont="1"/>
    <xf numFmtId="164" fontId="12" fillId="11" borderId="2" xfId="1" applyNumberFormat="1" applyFont="1" applyFill="1" applyBorder="1" applyAlignment="1">
      <alignment horizontal="right" vertical="center" wrapText="1" readingOrder="1"/>
    </xf>
    <xf numFmtId="164" fontId="2" fillId="11" borderId="2" xfId="1" applyNumberFormat="1" applyFont="1" applyFill="1" applyBorder="1" applyAlignment="1">
      <alignment horizontal="right" vertical="center" wrapText="1" readingOrder="1"/>
    </xf>
    <xf numFmtId="0" fontId="3" fillId="0" borderId="0" xfId="1" applyFont="1" applyAlignment="1">
      <alignment vertical="center" wrapText="1" readingOrder="1"/>
    </xf>
    <xf numFmtId="0" fontId="10" fillId="0" borderId="0" xfId="0" applyFont="1" applyAlignment="1"/>
    <xf numFmtId="0" fontId="11" fillId="0" borderId="0" xfId="0" applyFont="1" applyAlignment="1"/>
    <xf numFmtId="0" fontId="33" fillId="0" borderId="0" xfId="1" applyFont="1" applyAlignment="1">
      <alignment horizontal="left" vertical="top" wrapText="1" readingOrder="1"/>
    </xf>
    <xf numFmtId="0" fontId="3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9" fillId="0" borderId="0" xfId="0" applyFont="1" applyAlignment="1">
      <alignment readingOrder="1"/>
    </xf>
    <xf numFmtId="0" fontId="3" fillId="0" borderId="0" xfId="1" applyFont="1" applyAlignment="1">
      <alignment vertical="top" readingOrder="1"/>
    </xf>
    <xf numFmtId="0" fontId="3" fillId="0" borderId="0" xfId="1" applyFont="1" applyAlignment="1">
      <alignment vertical="center" readingOrder="1"/>
    </xf>
    <xf numFmtId="0" fontId="3" fillId="0" borderId="0" xfId="1" applyFont="1" applyAlignment="1">
      <alignment horizontal="center" vertical="center" readingOrder="1"/>
    </xf>
    <xf numFmtId="0" fontId="3" fillId="0" borderId="0" xfId="1" applyFont="1" applyAlignment="1">
      <alignment horizontal="left" vertical="center" readingOrder="1"/>
    </xf>
    <xf numFmtId="0" fontId="34" fillId="0" borderId="0" xfId="1" applyFont="1" applyAlignment="1">
      <alignment readingOrder="1"/>
    </xf>
    <xf numFmtId="4" fontId="25" fillId="0" borderId="0" xfId="1" applyNumberFormat="1" applyFont="1" applyFill="1" applyBorder="1" applyAlignment="1">
      <alignment horizontal="right" vertical="center" wrapText="1" readingOrder="1"/>
    </xf>
    <xf numFmtId="4" fontId="2" fillId="0" borderId="0" xfId="1" applyNumberFormat="1" applyFont="1" applyFill="1" applyBorder="1" applyAlignment="1">
      <alignment horizontal="right" vertical="center" wrapText="1" readingOrder="1"/>
    </xf>
    <xf numFmtId="4" fontId="2" fillId="0" borderId="0" xfId="1" applyNumberFormat="1" applyFont="1" applyFill="1" applyBorder="1" applyAlignment="1">
      <alignment vertical="center" wrapText="1" readingOrder="1"/>
    </xf>
    <xf numFmtId="4" fontId="23" fillId="0" borderId="0" xfId="1" applyNumberFormat="1" applyFont="1" applyFill="1" applyBorder="1" applyAlignment="1">
      <alignment horizontal="right" vertical="center" wrapText="1" readingOrder="1"/>
    </xf>
    <xf numFmtId="4" fontId="26" fillId="0" borderId="0" xfId="1" applyNumberFormat="1" applyFont="1" applyFill="1" applyBorder="1" applyAlignment="1">
      <alignment horizontal="right" vertical="center" wrapText="1" readingOrder="1"/>
    </xf>
    <xf numFmtId="4" fontId="2" fillId="0" borderId="0" xfId="1" applyNumberFormat="1" applyFont="1" applyFill="1" applyBorder="1" applyAlignment="1">
      <alignment horizontal="center" vertical="center" wrapText="1" readingOrder="1"/>
    </xf>
    <xf numFmtId="4" fontId="23" fillId="0" borderId="0" xfId="1" applyNumberFormat="1" applyFont="1" applyFill="1" applyBorder="1" applyAlignment="1">
      <alignment vertical="center" wrapText="1" readingOrder="1"/>
    </xf>
    <xf numFmtId="4" fontId="12" fillId="0" borderId="0" xfId="1" applyNumberFormat="1" applyFont="1" applyFill="1" applyBorder="1" applyAlignment="1">
      <alignment horizontal="right" vertical="center" wrapText="1" readingOrder="1"/>
    </xf>
    <xf numFmtId="4" fontId="26" fillId="0" borderId="0" xfId="1" applyNumberFormat="1" applyFont="1" applyFill="1" applyBorder="1" applyAlignment="1">
      <alignment vertical="center" wrapText="1" readingOrder="1"/>
    </xf>
    <xf numFmtId="4" fontId="5" fillId="0" borderId="0" xfId="1" applyNumberFormat="1" applyFont="1" applyFill="1" applyBorder="1" applyAlignment="1">
      <alignment vertical="center" wrapText="1" readingOrder="1"/>
    </xf>
    <xf numFmtId="4" fontId="5" fillId="0" borderId="0" xfId="1" applyNumberFormat="1" applyFont="1" applyFill="1" applyBorder="1" applyAlignment="1">
      <alignment horizontal="center" vertical="center" wrapText="1" readingOrder="1"/>
    </xf>
    <xf numFmtId="4" fontId="14" fillId="0" borderId="0" xfId="1" applyNumberFormat="1" applyFont="1" applyFill="1" applyBorder="1" applyAlignment="1">
      <alignment horizontal="center" vertical="center" wrapText="1" readingOrder="1"/>
    </xf>
    <xf numFmtId="4" fontId="12" fillId="0" borderId="0" xfId="1" applyNumberFormat="1" applyFont="1" applyFill="1" applyBorder="1" applyAlignment="1">
      <alignment vertical="center" wrapText="1" readingOrder="1"/>
    </xf>
    <xf numFmtId="4" fontId="13" fillId="0" borderId="0" xfId="1" applyNumberFormat="1" applyFont="1" applyFill="1" applyBorder="1" applyAlignment="1">
      <alignment horizontal="right" vertical="center" wrapText="1" readingOrder="1"/>
    </xf>
    <xf numFmtId="4" fontId="2" fillId="0" borderId="0" xfId="1" applyNumberFormat="1" applyFont="1" applyFill="1" applyBorder="1" applyAlignment="1">
      <alignment horizontal="left" vertical="center" wrapText="1" readingOrder="1"/>
    </xf>
    <xf numFmtId="4" fontId="14" fillId="0" borderId="0" xfId="1" applyNumberFormat="1" applyFont="1" applyFill="1" applyBorder="1" applyAlignment="1">
      <alignment vertical="center" wrapText="1" readingOrder="1"/>
    </xf>
    <xf numFmtId="4" fontId="5" fillId="0" borderId="0" xfId="1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4" fontId="7" fillId="0" borderId="0" xfId="0" applyNumberFormat="1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15" fillId="0" borderId="0" xfId="0" applyFont="1" applyFill="1" applyBorder="1" applyAlignment="1">
      <alignment horizontal="left" vertical="top" wrapText="1"/>
    </xf>
    <xf numFmtId="4" fontId="16" fillId="0" borderId="0" xfId="0" applyNumberFormat="1" applyFont="1" applyFill="1" applyBorder="1"/>
    <xf numFmtId="4" fontId="20" fillId="0" borderId="0" xfId="0" applyNumberFormat="1" applyFont="1" applyFill="1" applyBorder="1"/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4" fontId="19" fillId="0" borderId="0" xfId="0" applyNumberFormat="1" applyFont="1" applyFill="1" applyBorder="1"/>
    <xf numFmtId="0" fontId="15" fillId="0" borderId="0" xfId="0" applyFont="1" applyFill="1" applyBorder="1" applyAlignment="1">
      <alignment horizontal="left" vertical="center"/>
    </xf>
    <xf numFmtId="4" fontId="18" fillId="0" borderId="0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left" vertical="center" wrapText="1"/>
    </xf>
    <xf numFmtId="4" fontId="28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/>
    <xf numFmtId="4" fontId="28" fillId="0" borderId="0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right"/>
    </xf>
    <xf numFmtId="4" fontId="27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right" vertical="center" wrapText="1" readingOrder="1"/>
    </xf>
    <xf numFmtId="4" fontId="14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right" vertical="center" wrapText="1" readingOrder="1"/>
    </xf>
    <xf numFmtId="164" fontId="14" fillId="0" borderId="0" xfId="1" applyNumberFormat="1" applyFont="1" applyFill="1" applyBorder="1" applyAlignment="1">
      <alignment horizontal="right" vertical="center" wrapText="1" readingOrder="1"/>
    </xf>
    <xf numFmtId="0" fontId="15" fillId="0" borderId="0" xfId="0" applyFont="1" applyFill="1" applyBorder="1" applyAlignment="1">
      <alignment horizontal="left"/>
    </xf>
    <xf numFmtId="4" fontId="12" fillId="0" borderId="0" xfId="0" applyNumberFormat="1" applyFont="1" applyFill="1" applyBorder="1"/>
    <xf numFmtId="4" fontId="23" fillId="0" borderId="0" xfId="0" applyNumberFormat="1" applyFont="1" applyFill="1" applyBorder="1"/>
    <xf numFmtId="4" fontId="26" fillId="0" borderId="0" xfId="0" applyNumberFormat="1" applyFont="1" applyFill="1" applyBorder="1"/>
    <xf numFmtId="164" fontId="23" fillId="0" borderId="0" xfId="0" applyNumberFormat="1" applyFont="1" applyFill="1" applyBorder="1"/>
    <xf numFmtId="164" fontId="26" fillId="0" borderId="0" xfId="0" applyNumberFormat="1" applyFont="1" applyFill="1" applyBorder="1"/>
    <xf numFmtId="0" fontId="12" fillId="0" borderId="0" xfId="0" applyFont="1" applyFill="1" applyBorder="1"/>
    <xf numFmtId="4" fontId="2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horizontal="left" vertical="top"/>
    </xf>
    <xf numFmtId="0" fontId="10" fillId="0" borderId="0" xfId="0" applyFont="1" applyAlignment="1">
      <alignment horizontal="center"/>
    </xf>
    <xf numFmtId="0" fontId="13" fillId="11" borderId="0" xfId="1" applyFont="1" applyFill="1" applyAlignment="1">
      <alignment horizontal="left" vertical="center" wrapText="1" readingOrder="1"/>
    </xf>
    <xf numFmtId="164" fontId="36" fillId="9" borderId="0" xfId="1" applyNumberFormat="1" applyFont="1" applyFill="1" applyAlignment="1">
      <alignment horizontal="right" vertical="center" wrapText="1" readingOrder="1"/>
    </xf>
    <xf numFmtId="0" fontId="37" fillId="14" borderId="0" xfId="1" applyFont="1" applyFill="1" applyAlignment="1">
      <alignment vertical="center" wrapText="1" readingOrder="1"/>
    </xf>
    <xf numFmtId="9" fontId="35" fillId="0" borderId="0" xfId="0" applyNumberFormat="1" applyFont="1" applyAlignment="1">
      <alignment vertical="top"/>
    </xf>
    <xf numFmtId="0" fontId="14" fillId="9" borderId="0" xfId="1" applyFont="1" applyFill="1" applyAlignment="1">
      <alignment vertical="center" wrapText="1" readingOrder="1"/>
    </xf>
    <xf numFmtId="164" fontId="38" fillId="11" borderId="0" xfId="1" applyNumberFormat="1" applyFont="1" applyFill="1" applyAlignment="1">
      <alignment horizontal="right" vertical="center" wrapText="1" readingOrder="1"/>
    </xf>
    <xf numFmtId="164" fontId="38" fillId="9" borderId="0" xfId="1" applyNumberFormat="1" applyFont="1" applyFill="1" applyAlignment="1">
      <alignment horizontal="right" vertical="center" wrapText="1" readingOrder="1"/>
    </xf>
    <xf numFmtId="164" fontId="39" fillId="9" borderId="0" xfId="1" applyNumberFormat="1" applyFont="1" applyFill="1" applyAlignment="1">
      <alignment horizontal="right" vertical="center" wrapText="1" readingOrder="1"/>
    </xf>
    <xf numFmtId="164" fontId="39" fillId="11" borderId="0" xfId="1" applyNumberFormat="1" applyFont="1" applyFill="1" applyAlignment="1">
      <alignment horizontal="right" vertical="center" wrapText="1" readingOrder="1"/>
    </xf>
    <xf numFmtId="0" fontId="3" fillId="0" borderId="0" xfId="1" applyFont="1" applyAlignment="1">
      <alignment vertical="top" wrapText="1" readingOrder="1"/>
    </xf>
    <xf numFmtId="0" fontId="9" fillId="0" borderId="0" xfId="0" applyFont="1"/>
    <xf numFmtId="164" fontId="40" fillId="11" borderId="0" xfId="1" applyNumberFormat="1" applyFont="1" applyFill="1" applyAlignment="1">
      <alignment horizontal="right" vertical="center" wrapText="1" readingOrder="1"/>
    </xf>
    <xf numFmtId="164" fontId="40" fillId="9" borderId="0" xfId="1" applyNumberFormat="1" applyFont="1" applyFill="1" applyAlignment="1">
      <alignment horizontal="right" vertical="center" wrapText="1" readingOrder="1"/>
    </xf>
    <xf numFmtId="14" fontId="13" fillId="10" borderId="0" xfId="1" applyNumberFormat="1" applyFont="1" applyFill="1" applyAlignment="1">
      <alignment horizontal="left" vertical="center" wrapText="1" readingOrder="1"/>
    </xf>
    <xf numFmtId="164" fontId="41" fillId="11" borderId="0" xfId="1" applyNumberFormat="1" applyFont="1" applyFill="1" applyAlignment="1">
      <alignment horizontal="right" vertical="center" wrapText="1" readingOrder="1"/>
    </xf>
    <xf numFmtId="164" fontId="41" fillId="9" borderId="0" xfId="1" applyNumberFormat="1" applyFont="1" applyFill="1" applyAlignment="1">
      <alignment horizontal="right" vertical="center" wrapText="1" readingOrder="1"/>
    </xf>
    <xf numFmtId="164" fontId="13" fillId="10" borderId="0" xfId="1" applyNumberFormat="1" applyFont="1" applyFill="1" applyBorder="1" applyAlignment="1">
      <alignment horizontal="right" vertical="center" wrapText="1" readingOrder="1"/>
    </xf>
    <xf numFmtId="164" fontId="13" fillId="8" borderId="0" xfId="1" applyNumberFormat="1" applyFont="1" applyFill="1" applyBorder="1" applyAlignment="1">
      <alignment horizontal="right" vertical="center" wrapText="1" readingOrder="1"/>
    </xf>
    <xf numFmtId="164" fontId="13" fillId="14" borderId="0" xfId="1" applyNumberFormat="1" applyFont="1" applyFill="1" applyBorder="1" applyAlignment="1">
      <alignment horizontal="right" vertical="center" wrapText="1" readingOrder="1"/>
    </xf>
    <xf numFmtId="164" fontId="13" fillId="7" borderId="0" xfId="1" applyNumberFormat="1" applyFont="1" applyFill="1" applyBorder="1" applyAlignment="1">
      <alignment horizontal="right" vertical="center" wrapText="1" readingOrder="1"/>
    </xf>
    <xf numFmtId="164" fontId="13" fillId="13" borderId="0" xfId="1" applyNumberFormat="1" applyFont="1" applyFill="1" applyBorder="1" applyAlignment="1">
      <alignment horizontal="right" vertical="center" wrapText="1" readingOrder="1"/>
    </xf>
    <xf numFmtId="0" fontId="41" fillId="0" borderId="1" xfId="1" applyFont="1" applyBorder="1" applyAlignment="1">
      <alignment horizontal="right" vertical="center" wrapText="1" readingOrder="1"/>
    </xf>
    <xf numFmtId="0" fontId="38" fillId="0" borderId="1" xfId="1" applyFont="1" applyBorder="1" applyAlignment="1">
      <alignment horizontal="center" vertical="center" wrapText="1" readingOrder="1"/>
    </xf>
    <xf numFmtId="164" fontId="36" fillId="11" borderId="0" xfId="1" applyNumberFormat="1" applyFont="1" applyFill="1" applyAlignment="1">
      <alignment horizontal="right" vertical="center" wrapText="1" readingOrder="1"/>
    </xf>
    <xf numFmtId="0" fontId="36" fillId="0" borderId="1" xfId="1" applyFont="1" applyBorder="1" applyAlignment="1">
      <alignment horizontal="center" vertical="center" wrapText="1" readingOrder="1"/>
    </xf>
    <xf numFmtId="164" fontId="36" fillId="11" borderId="0" xfId="1" applyNumberFormat="1" applyFont="1" applyFill="1" applyBorder="1" applyAlignment="1">
      <alignment horizontal="right" vertical="center" wrapText="1" readingOrder="1"/>
    </xf>
    <xf numFmtId="164" fontId="42" fillId="11" borderId="0" xfId="1" applyNumberFormat="1" applyFont="1" applyFill="1" applyAlignment="1">
      <alignment horizontal="right" vertical="center" wrapText="1" readingOrder="1"/>
    </xf>
    <xf numFmtId="164" fontId="42" fillId="9" borderId="0" xfId="1" applyNumberFormat="1" applyFont="1" applyFill="1" applyAlignment="1">
      <alignment horizontal="right" vertical="center" wrapText="1" readingOrder="1"/>
    </xf>
    <xf numFmtId="0" fontId="7" fillId="0" borderId="3" xfId="0" applyFont="1" applyBorder="1" applyAlignment="1">
      <alignment horizontal="right" wrapText="1"/>
    </xf>
    <xf numFmtId="4" fontId="7" fillId="0" borderId="4" xfId="0" applyNumberFormat="1" applyFont="1" applyBorder="1"/>
    <xf numFmtId="4" fontId="7" fillId="0" borderId="2" xfId="0" applyNumberFormat="1" applyFont="1" applyBorder="1"/>
    <xf numFmtId="4" fontId="7" fillId="0" borderId="3" xfId="0" applyNumberFormat="1" applyFont="1" applyBorder="1"/>
    <xf numFmtId="4" fontId="7" fillId="0" borderId="6" xfId="0" applyNumberFormat="1" applyFont="1" applyBorder="1"/>
    <xf numFmtId="0" fontId="7" fillId="0" borderId="7" xfId="0" applyFont="1" applyBorder="1" applyAlignment="1">
      <alignment horizontal="right"/>
    </xf>
    <xf numFmtId="4" fontId="7" fillId="0" borderId="7" xfId="0" applyNumberFormat="1" applyFont="1" applyBorder="1"/>
    <xf numFmtId="4" fontId="12" fillId="9" borderId="11" xfId="1" applyNumberFormat="1" applyFont="1" applyFill="1" applyBorder="1" applyAlignment="1">
      <alignment horizontal="right" vertical="center" wrapText="1" readingOrder="1"/>
    </xf>
    <xf numFmtId="4" fontId="12" fillId="9" borderId="10" xfId="1" applyNumberFormat="1" applyFont="1" applyFill="1" applyBorder="1" applyAlignment="1">
      <alignment horizontal="right" vertical="center" wrapText="1" readingOrder="1"/>
    </xf>
    <xf numFmtId="4" fontId="12" fillId="11" borderId="9" xfId="1" applyNumberFormat="1" applyFont="1" applyFill="1" applyBorder="1" applyAlignment="1">
      <alignment horizontal="right" vertical="center" wrapText="1" readingOrder="1"/>
    </xf>
    <xf numFmtId="0" fontId="12" fillId="9" borderId="7" xfId="1" applyFont="1" applyFill="1" applyBorder="1" applyAlignment="1">
      <alignment vertical="center" wrapText="1" readingOrder="1"/>
    </xf>
    <xf numFmtId="4" fontId="7" fillId="0" borderId="12" xfId="0" applyNumberFormat="1" applyFont="1" applyBorder="1"/>
    <xf numFmtId="0" fontId="8" fillId="0" borderId="5" xfId="0" applyFont="1" applyBorder="1"/>
    <xf numFmtId="4" fontId="8" fillId="0" borderId="14" xfId="0" applyNumberFormat="1" applyFont="1" applyBorder="1"/>
    <xf numFmtId="4" fontId="8" fillId="0" borderId="15" xfId="0" applyNumberFormat="1" applyFont="1" applyBorder="1"/>
    <xf numFmtId="4" fontId="8" fillId="0" borderId="16" xfId="0" applyNumberFormat="1" applyFont="1" applyBorder="1"/>
    <xf numFmtId="4" fontId="8" fillId="0" borderId="13" xfId="0" applyNumberFormat="1" applyFont="1" applyBorder="1"/>
    <xf numFmtId="0" fontId="2" fillId="11" borderId="2" xfId="1" applyFont="1" applyFill="1" applyBorder="1" applyAlignment="1">
      <alignment horizontal="right" vertical="center" wrapText="1" readingOrder="1"/>
    </xf>
    <xf numFmtId="0" fontId="2" fillId="9" borderId="8" xfId="1" applyFont="1" applyFill="1" applyBorder="1" applyAlignment="1">
      <alignment horizontal="right" vertical="center" wrapText="1" readingOrder="1"/>
    </xf>
    <xf numFmtId="164" fontId="2" fillId="9" borderId="8" xfId="1" applyNumberFormat="1" applyFont="1" applyFill="1" applyBorder="1" applyAlignment="1">
      <alignment horizontal="right" vertical="center" wrapText="1" readingOrder="1"/>
    </xf>
    <xf numFmtId="164" fontId="12" fillId="9" borderId="8" xfId="1" applyNumberFormat="1" applyFont="1" applyFill="1" applyBorder="1" applyAlignment="1">
      <alignment horizontal="right" vertical="center" wrapText="1" readingOrder="1"/>
    </xf>
    <xf numFmtId="164" fontId="12" fillId="11" borderId="8" xfId="1" applyNumberFormat="1" applyFont="1" applyFill="1" applyBorder="1" applyAlignment="1">
      <alignment horizontal="right" vertical="center" wrapText="1" readingOrder="1"/>
    </xf>
    <xf numFmtId="0" fontId="29" fillId="0" borderId="15" xfId="0" applyFont="1" applyBorder="1"/>
    <xf numFmtId="164" fontId="31" fillId="0" borderId="17" xfId="0" applyNumberFormat="1" applyFont="1" applyBorder="1"/>
    <xf numFmtId="164" fontId="31" fillId="0" borderId="18" xfId="0" applyNumberFormat="1" applyFont="1" applyBorder="1"/>
    <xf numFmtId="164" fontId="31" fillId="0" borderId="13" xfId="0" applyNumberFormat="1" applyFont="1" applyBorder="1"/>
    <xf numFmtId="0" fontId="3" fillId="0" borderId="0" xfId="1" applyFont="1" applyAlignment="1">
      <alignment vertical="top" wrapText="1" readingOrder="1"/>
    </xf>
    <xf numFmtId="0" fontId="9" fillId="0" borderId="0" xfId="0" applyFont="1"/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3535FF"/>
      <rgbColor rgb="00A3C9B9"/>
      <rgbColor rgb="00FEDE01"/>
      <rgbColor rgb="00FFEE75"/>
      <rgbColor rgb="00FFFF97"/>
      <rgbColor rgb="009CA9FE"/>
      <rgbColor rgb="00C1C1FF"/>
      <rgbColor rgb="00E1E1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00FF"/>
      <color rgb="FF009644"/>
      <color rgb="FF009E47"/>
      <color rgb="FF19BB0D"/>
      <color rgb="FFDE50DE"/>
      <color rgb="FF86CCBF"/>
      <color rgb="FF6CC2B2"/>
      <color rgb="FF6CB8B8"/>
      <color rgb="FFFCD4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9"/>
  <sheetViews>
    <sheetView showGridLines="0" topLeftCell="A126" workbookViewId="0">
      <selection activeCell="D158" sqref="D158"/>
    </sheetView>
  </sheetViews>
  <sheetFormatPr defaultRowHeight="15" x14ac:dyDescent="0.25"/>
  <cols>
    <col min="1" max="1" width="12.140625" style="32" customWidth="1"/>
    <col min="2" max="2" width="13.42578125" style="32" customWidth="1"/>
    <col min="3" max="3" width="52.140625" style="32" customWidth="1"/>
    <col min="4" max="5" width="11.42578125" style="32" customWidth="1"/>
    <col min="6" max="6" width="14.85546875" style="32" customWidth="1"/>
    <col min="7" max="7" width="14.28515625" style="32" customWidth="1"/>
    <col min="8" max="8" width="4.42578125" style="56" customWidth="1"/>
    <col min="9" max="9" width="6.7109375" style="108" customWidth="1"/>
    <col min="10" max="10" width="13.7109375" style="108" customWidth="1"/>
    <col min="11" max="11" width="7.85546875" style="108" customWidth="1"/>
    <col min="12" max="12" width="11.140625" style="108" customWidth="1"/>
    <col min="13" max="13" width="16.28515625" style="108" customWidth="1"/>
    <col min="14" max="14" width="12" style="108" customWidth="1"/>
    <col min="15" max="15" width="8.5703125" style="108" customWidth="1"/>
    <col min="16" max="16" width="11.42578125" style="108" customWidth="1"/>
    <col min="17" max="17" width="11.140625" style="108" customWidth="1"/>
    <col min="18" max="18" width="8.85546875" style="108" customWidth="1"/>
    <col min="19" max="19" width="11.28515625" style="108" customWidth="1"/>
    <col min="20" max="20" width="16.42578125" style="108" customWidth="1"/>
    <col min="21" max="21" width="11.7109375" style="108" customWidth="1"/>
    <col min="22" max="27" width="9.140625" style="108"/>
    <col min="28" max="16384" width="9.140625" style="32"/>
  </cols>
  <sheetData>
    <row r="1" spans="1:23" ht="14.25" customHeight="1" x14ac:dyDescent="0.25">
      <c r="A1" s="198" t="s">
        <v>265</v>
      </c>
      <c r="B1" s="199"/>
      <c r="C1" s="199"/>
      <c r="D1" s="199"/>
      <c r="E1" s="154"/>
    </row>
    <row r="2" spans="1:23" ht="14.25" customHeight="1" x14ac:dyDescent="0.25">
      <c r="A2" s="153"/>
      <c r="B2" s="154"/>
      <c r="C2" s="154"/>
      <c r="G2" s="84"/>
    </row>
    <row r="3" spans="1:23" ht="19.899999999999999" customHeight="1" x14ac:dyDescent="0.25">
      <c r="A3" s="79"/>
      <c r="B3" s="79"/>
      <c r="C3" s="88" t="s">
        <v>372</v>
      </c>
      <c r="D3" s="79"/>
      <c r="E3" s="79"/>
      <c r="F3" s="82"/>
      <c r="G3" s="79"/>
      <c r="H3" s="109"/>
      <c r="I3" s="110"/>
    </row>
    <row r="4" spans="1:23" ht="14.25" customHeight="1" x14ac:dyDescent="0.3">
      <c r="A4" s="80"/>
      <c r="B4" s="80"/>
      <c r="C4" s="143" t="s">
        <v>266</v>
      </c>
      <c r="D4" s="81"/>
      <c r="E4" s="81"/>
      <c r="F4" s="83"/>
      <c r="G4" s="81"/>
    </row>
    <row r="5" spans="1:23" ht="16.5" customHeight="1" x14ac:dyDescent="0.25">
      <c r="F5" s="83"/>
    </row>
    <row r="6" spans="1:23" ht="15" customHeight="1" x14ac:dyDescent="0.25">
      <c r="A6" s="41" t="s">
        <v>1</v>
      </c>
      <c r="B6" s="41" t="s">
        <v>2</v>
      </c>
      <c r="C6" s="41" t="s">
        <v>3</v>
      </c>
      <c r="D6" s="20" t="s">
        <v>306</v>
      </c>
      <c r="E6" s="20" t="s">
        <v>310</v>
      </c>
      <c r="F6" s="20" t="s">
        <v>308</v>
      </c>
      <c r="G6" s="20" t="s">
        <v>309</v>
      </c>
    </row>
    <row r="7" spans="1:23" x14ac:dyDescent="0.25">
      <c r="A7" s="1" t="s">
        <v>0</v>
      </c>
      <c r="B7" s="1" t="s">
        <v>0</v>
      </c>
      <c r="C7" s="39" t="s">
        <v>4</v>
      </c>
      <c r="D7" s="2">
        <f>D8</f>
        <v>1255750</v>
      </c>
      <c r="E7" s="2">
        <f t="shared" ref="E7:G10" si="0">E8</f>
        <v>1282950</v>
      </c>
      <c r="F7" s="2">
        <f t="shared" si="0"/>
        <v>1328450</v>
      </c>
      <c r="G7" s="2">
        <f t="shared" si="0"/>
        <v>1378450</v>
      </c>
    </row>
    <row r="8" spans="1:23" x14ac:dyDescent="0.25">
      <c r="A8" s="3" t="s">
        <v>5</v>
      </c>
      <c r="B8" s="3" t="s">
        <v>6</v>
      </c>
      <c r="C8" s="40" t="s">
        <v>7</v>
      </c>
      <c r="D8" s="23">
        <f>D9</f>
        <v>1255750</v>
      </c>
      <c r="E8" s="23">
        <f t="shared" si="0"/>
        <v>1282950</v>
      </c>
      <c r="F8" s="23">
        <f t="shared" si="0"/>
        <v>1328450</v>
      </c>
      <c r="G8" s="23">
        <f t="shared" si="0"/>
        <v>1378450</v>
      </c>
    </row>
    <row r="9" spans="1:23" x14ac:dyDescent="0.25">
      <c r="A9" s="4" t="s">
        <v>8</v>
      </c>
      <c r="B9" s="4" t="s">
        <v>9</v>
      </c>
      <c r="C9" s="37" t="s">
        <v>10</v>
      </c>
      <c r="D9" s="21">
        <f>D10</f>
        <v>1255750</v>
      </c>
      <c r="E9" s="21">
        <f t="shared" si="0"/>
        <v>1282950</v>
      </c>
      <c r="F9" s="21">
        <f t="shared" si="0"/>
        <v>1328450</v>
      </c>
      <c r="G9" s="21">
        <f t="shared" si="0"/>
        <v>1378450</v>
      </c>
    </row>
    <row r="10" spans="1:23" ht="22.5" x14ac:dyDescent="0.25">
      <c r="A10" s="5" t="s">
        <v>11</v>
      </c>
      <c r="B10" s="5" t="s">
        <v>12</v>
      </c>
      <c r="C10" s="38" t="s">
        <v>13</v>
      </c>
      <c r="D10" s="22">
        <f>D11</f>
        <v>1255750</v>
      </c>
      <c r="E10" s="22">
        <f t="shared" si="0"/>
        <v>1282950</v>
      </c>
      <c r="F10" s="22">
        <f t="shared" si="0"/>
        <v>1328450</v>
      </c>
      <c r="G10" s="22">
        <f t="shared" si="0"/>
        <v>1378450</v>
      </c>
    </row>
    <row r="11" spans="1:23" x14ac:dyDescent="0.25">
      <c r="A11" s="51" t="s">
        <v>14</v>
      </c>
      <c r="B11" s="51" t="s">
        <v>15</v>
      </c>
      <c r="C11" s="52" t="s">
        <v>16</v>
      </c>
      <c r="D11" s="50">
        <f>D12+D16+D22+D35+D40</f>
        <v>1255750</v>
      </c>
      <c r="E11" s="50">
        <f>E12+E16+E22+E35+E40</f>
        <v>1282950</v>
      </c>
      <c r="F11" s="50">
        <f>F12+F16+F22+F35+F40</f>
        <v>1328450</v>
      </c>
      <c r="G11" s="50">
        <f>G12+G16+G22+G35+G40</f>
        <v>1378450</v>
      </c>
    </row>
    <row r="12" spans="1:23" x14ac:dyDescent="0.25">
      <c r="A12" s="9" t="s">
        <v>17</v>
      </c>
      <c r="B12" s="9" t="s">
        <v>18</v>
      </c>
      <c r="C12" s="35" t="s">
        <v>19</v>
      </c>
      <c r="D12" s="26">
        <f>D13</f>
        <v>15259</v>
      </c>
      <c r="E12" s="26">
        <f t="shared" ref="E12:G12" si="1">E13</f>
        <v>14000</v>
      </c>
      <c r="F12" s="26">
        <f t="shared" si="1"/>
        <v>10000</v>
      </c>
      <c r="G12" s="26">
        <f t="shared" si="1"/>
        <v>10000</v>
      </c>
    </row>
    <row r="13" spans="1:23" x14ac:dyDescent="0.25">
      <c r="A13" s="10" t="s">
        <v>17</v>
      </c>
      <c r="B13" s="10" t="s">
        <v>20</v>
      </c>
      <c r="C13" s="33" t="s">
        <v>21</v>
      </c>
      <c r="D13" s="24">
        <f>SUM(D14:D15)</f>
        <v>15259</v>
      </c>
      <c r="E13" s="24">
        <f t="shared" ref="E13:G13" si="2">SUM(E14:E15)</f>
        <v>14000</v>
      </c>
      <c r="F13" s="24">
        <f t="shared" si="2"/>
        <v>10000</v>
      </c>
      <c r="G13" s="24">
        <f t="shared" si="2"/>
        <v>10000</v>
      </c>
    </row>
    <row r="14" spans="1:23" ht="47.25" customHeight="1" x14ac:dyDescent="0.25">
      <c r="A14" s="11" t="s">
        <v>22</v>
      </c>
      <c r="B14" s="11" t="s">
        <v>23</v>
      </c>
      <c r="C14" s="31" t="s">
        <v>24</v>
      </c>
      <c r="D14" s="25">
        <v>9866</v>
      </c>
      <c r="E14" s="156">
        <v>10000</v>
      </c>
      <c r="F14" s="150">
        <v>10000</v>
      </c>
      <c r="G14" s="145">
        <v>10000</v>
      </c>
      <c r="I14" s="111"/>
      <c r="J14" s="111"/>
      <c r="K14" s="111"/>
      <c r="L14" s="111"/>
      <c r="M14" s="111"/>
      <c r="N14" s="111"/>
      <c r="P14" s="111"/>
      <c r="Q14" s="111"/>
      <c r="R14" s="111"/>
      <c r="S14" s="111"/>
      <c r="T14" s="111"/>
      <c r="U14" s="111"/>
    </row>
    <row r="15" spans="1:23" x14ac:dyDescent="0.25">
      <c r="A15" s="11" t="s">
        <v>25</v>
      </c>
      <c r="B15" s="11" t="s">
        <v>26</v>
      </c>
      <c r="C15" s="148" t="s">
        <v>333</v>
      </c>
      <c r="D15" s="25">
        <v>5393</v>
      </c>
      <c r="E15" s="59">
        <v>4000</v>
      </c>
      <c r="F15" s="150">
        <v>0</v>
      </c>
      <c r="G15" s="145">
        <v>0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spans="1:23" x14ac:dyDescent="0.25">
      <c r="A16" s="9" t="s">
        <v>17</v>
      </c>
      <c r="B16" s="9" t="s">
        <v>27</v>
      </c>
      <c r="C16" s="35" t="s">
        <v>28</v>
      </c>
      <c r="D16" s="26">
        <f>D17</f>
        <v>73061</v>
      </c>
      <c r="E16" s="26">
        <f t="shared" ref="E16:G17" si="3">E17</f>
        <v>66800</v>
      </c>
      <c r="F16" s="26">
        <f t="shared" si="3"/>
        <v>66300</v>
      </c>
      <c r="G16" s="26">
        <f t="shared" si="3"/>
        <v>66300</v>
      </c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spans="1:23" x14ac:dyDescent="0.25">
      <c r="A17" s="10" t="s">
        <v>17</v>
      </c>
      <c r="B17" s="10" t="s">
        <v>29</v>
      </c>
      <c r="C17" s="33" t="s">
        <v>32</v>
      </c>
      <c r="D17" s="24">
        <f>D18</f>
        <v>73061</v>
      </c>
      <c r="E17" s="24">
        <f t="shared" si="3"/>
        <v>66800</v>
      </c>
      <c r="F17" s="24">
        <f t="shared" si="3"/>
        <v>66300</v>
      </c>
      <c r="G17" s="24">
        <f t="shared" si="3"/>
        <v>66300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spans="1:23" x14ac:dyDescent="0.25">
      <c r="A18" s="12" t="s">
        <v>17</v>
      </c>
      <c r="B18" s="12" t="s">
        <v>31</v>
      </c>
      <c r="C18" s="36" t="s">
        <v>32</v>
      </c>
      <c r="D18" s="27">
        <f>SUM(D19:D21)</f>
        <v>73061</v>
      </c>
      <c r="E18" s="27">
        <f>SUM(E19:E21)</f>
        <v>66800</v>
      </c>
      <c r="F18" s="27">
        <f>SUM(F19:F21)</f>
        <v>66300</v>
      </c>
      <c r="G18" s="27">
        <f>SUM(G19:G21)</f>
        <v>66300</v>
      </c>
      <c r="I18" s="56"/>
      <c r="J18" s="112"/>
      <c r="K18" s="112"/>
      <c r="L18" s="56"/>
      <c r="M18" s="56"/>
      <c r="N18" s="56"/>
      <c r="O18" s="56"/>
      <c r="P18" s="56"/>
      <c r="Q18" s="113"/>
      <c r="R18" s="113"/>
      <c r="S18" s="56"/>
      <c r="T18" s="56"/>
      <c r="U18" s="56"/>
      <c r="V18" s="56"/>
      <c r="W18" s="56"/>
    </row>
    <row r="19" spans="1:23" ht="24.75" customHeight="1" x14ac:dyDescent="0.25">
      <c r="A19" s="13" t="s">
        <v>33</v>
      </c>
      <c r="B19" s="13" t="s">
        <v>34</v>
      </c>
      <c r="C19" s="34" t="s">
        <v>288</v>
      </c>
      <c r="D19" s="28">
        <v>66095</v>
      </c>
      <c r="E19" s="155">
        <v>63000</v>
      </c>
      <c r="F19" s="149">
        <v>63000</v>
      </c>
      <c r="G19" s="145">
        <v>63000</v>
      </c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</row>
    <row r="20" spans="1:23" ht="35.25" customHeight="1" x14ac:dyDescent="0.25">
      <c r="A20" s="13" t="s">
        <v>35</v>
      </c>
      <c r="B20" s="13" t="s">
        <v>34</v>
      </c>
      <c r="C20" s="34" t="s">
        <v>264</v>
      </c>
      <c r="D20" s="28">
        <v>6219</v>
      </c>
      <c r="E20" s="155">
        <v>3300</v>
      </c>
      <c r="F20" s="149">
        <v>3300</v>
      </c>
      <c r="G20" s="145">
        <v>3300</v>
      </c>
      <c r="I20" s="56"/>
      <c r="J20" s="56"/>
      <c r="K20" s="56"/>
      <c r="L20" s="56"/>
      <c r="M20" s="56"/>
      <c r="N20" s="112"/>
      <c r="O20" s="56"/>
      <c r="P20" s="56"/>
      <c r="Q20" s="56"/>
      <c r="R20" s="56"/>
      <c r="S20" s="56"/>
      <c r="T20" s="56"/>
      <c r="U20" s="113"/>
      <c r="V20" s="56"/>
      <c r="W20" s="56"/>
    </row>
    <row r="21" spans="1:23" x14ac:dyDescent="0.25">
      <c r="A21" s="13" t="s">
        <v>36</v>
      </c>
      <c r="B21" s="13" t="s">
        <v>26</v>
      </c>
      <c r="C21" s="34" t="s">
        <v>268</v>
      </c>
      <c r="D21" s="28">
        <v>747</v>
      </c>
      <c r="E21" s="155">
        <v>500</v>
      </c>
      <c r="F21" s="149">
        <v>0</v>
      </c>
      <c r="G21" s="145">
        <v>0</v>
      </c>
      <c r="I21" s="56"/>
      <c r="J21" s="114"/>
      <c r="K21" s="56"/>
      <c r="L21" s="114"/>
      <c r="M21" s="56"/>
      <c r="N21" s="56"/>
      <c r="O21" s="56"/>
      <c r="P21" s="56"/>
      <c r="Q21" s="114"/>
      <c r="R21" s="56"/>
      <c r="S21" s="114"/>
      <c r="T21" s="56"/>
      <c r="U21" s="56"/>
      <c r="V21" s="56"/>
      <c r="W21" s="56"/>
    </row>
    <row r="22" spans="1:23" x14ac:dyDescent="0.25">
      <c r="A22" s="9" t="s">
        <v>17</v>
      </c>
      <c r="B22" s="9" t="s">
        <v>37</v>
      </c>
      <c r="C22" s="35" t="s">
        <v>38</v>
      </c>
      <c r="D22" s="26">
        <f>D23+D32</f>
        <v>1164110</v>
      </c>
      <c r="E22" s="26">
        <f t="shared" ref="E22:G22" si="4">E23+E32</f>
        <v>1196750</v>
      </c>
      <c r="F22" s="26">
        <f t="shared" si="4"/>
        <v>1246750</v>
      </c>
      <c r="G22" s="26">
        <f t="shared" si="4"/>
        <v>1296750</v>
      </c>
      <c r="I22" s="56"/>
      <c r="J22" s="56"/>
      <c r="K22" s="56"/>
      <c r="L22" s="56"/>
      <c r="M22" s="56"/>
      <c r="N22" s="112"/>
      <c r="O22" s="112"/>
      <c r="P22" s="56"/>
      <c r="Q22" s="56"/>
      <c r="R22" s="56"/>
      <c r="S22" s="56"/>
      <c r="T22" s="56"/>
      <c r="U22" s="113"/>
      <c r="V22" s="113"/>
      <c r="W22" s="116"/>
    </row>
    <row r="23" spans="1:23" x14ac:dyDescent="0.25">
      <c r="A23" s="10" t="s">
        <v>17</v>
      </c>
      <c r="B23" s="10" t="s">
        <v>39</v>
      </c>
      <c r="C23" s="33" t="s">
        <v>40</v>
      </c>
      <c r="D23" s="24">
        <f>D24</f>
        <v>1162251</v>
      </c>
      <c r="E23" s="24">
        <f t="shared" ref="E23:G23" si="5">E24</f>
        <v>1195250</v>
      </c>
      <c r="F23" s="24">
        <f t="shared" si="5"/>
        <v>1245250</v>
      </c>
      <c r="G23" s="24">
        <f t="shared" si="5"/>
        <v>1295250</v>
      </c>
      <c r="I23" s="56"/>
      <c r="J23" s="56"/>
      <c r="K23" s="56"/>
      <c r="L23" s="112"/>
      <c r="M23" s="112"/>
      <c r="N23" s="56"/>
      <c r="O23" s="56"/>
      <c r="P23" s="56"/>
      <c r="Q23" s="56"/>
      <c r="R23" s="56"/>
      <c r="S23" s="113"/>
      <c r="T23" s="113"/>
      <c r="U23" s="56"/>
      <c r="V23" s="56"/>
      <c r="W23" s="56"/>
    </row>
    <row r="24" spans="1:23" x14ac:dyDescent="0.25">
      <c r="A24" s="12" t="s">
        <v>17</v>
      </c>
      <c r="B24" s="12" t="s">
        <v>41</v>
      </c>
      <c r="C24" s="36" t="s">
        <v>42</v>
      </c>
      <c r="D24" s="27">
        <f>SUM(D25:D31)</f>
        <v>1162251</v>
      </c>
      <c r="E24" s="27">
        <f t="shared" ref="E24:G24" si="6">SUM(E25:E31)</f>
        <v>1195250</v>
      </c>
      <c r="F24" s="27">
        <f t="shared" si="6"/>
        <v>1245250</v>
      </c>
      <c r="G24" s="27">
        <f t="shared" si="6"/>
        <v>1295250</v>
      </c>
      <c r="I24" s="56"/>
      <c r="J24" s="112"/>
      <c r="K24" s="56"/>
      <c r="L24" s="112"/>
      <c r="M24" s="56"/>
      <c r="N24" s="56"/>
      <c r="O24" s="56"/>
      <c r="P24" s="56"/>
      <c r="Q24" s="113"/>
      <c r="R24" s="56"/>
      <c r="S24" s="113"/>
      <c r="T24" s="56"/>
      <c r="U24" s="56"/>
      <c r="V24" s="56"/>
      <c r="W24" s="56"/>
    </row>
    <row r="25" spans="1:23" ht="62.25" customHeight="1" x14ac:dyDescent="0.25">
      <c r="A25" s="13" t="s">
        <v>43</v>
      </c>
      <c r="B25" s="13" t="s">
        <v>44</v>
      </c>
      <c r="C25" s="34" t="s">
        <v>45</v>
      </c>
      <c r="D25" s="28">
        <v>44671</v>
      </c>
      <c r="E25" s="155">
        <v>22950</v>
      </c>
      <c r="F25" s="149">
        <v>22950</v>
      </c>
      <c r="G25" s="145">
        <v>22950</v>
      </c>
      <c r="I25" s="56"/>
      <c r="J25" s="112"/>
      <c r="K25" s="56"/>
      <c r="L25" s="112"/>
      <c r="M25" s="56"/>
      <c r="N25" s="55"/>
      <c r="O25" s="56"/>
      <c r="P25" s="56"/>
      <c r="Q25" s="112"/>
      <c r="R25" s="56"/>
      <c r="S25" s="113"/>
      <c r="T25" s="56"/>
      <c r="U25" s="56"/>
      <c r="V25" s="56"/>
      <c r="W25" s="56"/>
    </row>
    <row r="26" spans="1:23" ht="24" customHeight="1" x14ac:dyDescent="0.25">
      <c r="A26" s="13" t="s">
        <v>46</v>
      </c>
      <c r="B26" s="13" t="s">
        <v>44</v>
      </c>
      <c r="C26" s="34" t="s">
        <v>47</v>
      </c>
      <c r="D26" s="28">
        <v>8759</v>
      </c>
      <c r="E26" s="155">
        <v>4000</v>
      </c>
      <c r="F26" s="149">
        <v>4000</v>
      </c>
      <c r="G26" s="145">
        <v>4000</v>
      </c>
      <c r="I26" s="56"/>
      <c r="J26" s="56"/>
      <c r="K26" s="56"/>
      <c r="L26" s="56"/>
      <c r="M26" s="117"/>
      <c r="N26" s="55"/>
      <c r="O26" s="56"/>
      <c r="P26" s="56"/>
      <c r="Q26" s="56"/>
      <c r="R26" s="56"/>
      <c r="S26" s="56"/>
      <c r="T26" s="117"/>
      <c r="U26" s="118"/>
      <c r="V26" s="56"/>
      <c r="W26" s="56"/>
    </row>
    <row r="27" spans="1:23" ht="36" customHeight="1" x14ac:dyDescent="0.25">
      <c r="A27" s="13" t="s">
        <v>48</v>
      </c>
      <c r="B27" s="13" t="s">
        <v>44</v>
      </c>
      <c r="C27" s="34" t="s">
        <v>49</v>
      </c>
      <c r="D27" s="28">
        <v>1030561</v>
      </c>
      <c r="E27" s="155">
        <v>1119000</v>
      </c>
      <c r="F27" s="149">
        <v>1169000</v>
      </c>
      <c r="G27" s="145">
        <v>1219000</v>
      </c>
      <c r="I27" s="56"/>
      <c r="J27" s="119"/>
      <c r="K27" s="56"/>
      <c r="L27" s="120"/>
      <c r="M27" s="56"/>
      <c r="N27" s="56"/>
      <c r="O27" s="56"/>
      <c r="P27" s="56"/>
      <c r="Q27" s="119"/>
      <c r="R27" s="56"/>
      <c r="S27" s="120"/>
      <c r="T27" s="56"/>
      <c r="U27" s="56"/>
      <c r="V27" s="56"/>
      <c r="W27" s="56"/>
    </row>
    <row r="28" spans="1:23" ht="20.25" customHeight="1" x14ac:dyDescent="0.25">
      <c r="A28" s="13" t="s">
        <v>50</v>
      </c>
      <c r="B28" s="13" t="s">
        <v>44</v>
      </c>
      <c r="C28" s="34" t="s">
        <v>327</v>
      </c>
      <c r="D28" s="28">
        <v>78260</v>
      </c>
      <c r="E28" s="155">
        <v>0</v>
      </c>
      <c r="F28" s="149">
        <v>0</v>
      </c>
      <c r="G28" s="145">
        <v>0</v>
      </c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 spans="1:23" ht="22.5" x14ac:dyDescent="0.25">
      <c r="A29" s="13" t="s">
        <v>283</v>
      </c>
      <c r="B29" s="13">
        <v>636</v>
      </c>
      <c r="C29" s="34" t="s">
        <v>299</v>
      </c>
      <c r="D29" s="28">
        <v>0</v>
      </c>
      <c r="E29" s="155">
        <v>48300</v>
      </c>
      <c r="F29" s="149">
        <v>48300</v>
      </c>
      <c r="G29" s="145">
        <v>48300</v>
      </c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 spans="1:23" ht="23.25" customHeight="1" x14ac:dyDescent="0.25">
      <c r="A30" s="53" t="s">
        <v>304</v>
      </c>
      <c r="B30" s="53">
        <v>636</v>
      </c>
      <c r="C30" s="71" t="s">
        <v>289</v>
      </c>
      <c r="D30" s="47">
        <v>0</v>
      </c>
      <c r="E30" s="155">
        <v>1000</v>
      </c>
      <c r="F30" s="149">
        <v>1000</v>
      </c>
      <c r="G30" s="145">
        <v>1000</v>
      </c>
      <c r="H30" s="121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</row>
    <row r="31" spans="1:23" ht="29.25" customHeight="1" x14ac:dyDescent="0.25">
      <c r="A31" s="53" t="s">
        <v>287</v>
      </c>
      <c r="B31" s="53">
        <v>636</v>
      </c>
      <c r="C31" s="71" t="s">
        <v>298</v>
      </c>
      <c r="D31" s="47">
        <v>0</v>
      </c>
      <c r="E31" s="155">
        <v>0</v>
      </c>
      <c r="F31" s="149">
        <v>0</v>
      </c>
      <c r="G31" s="145">
        <v>0</v>
      </c>
      <c r="H31" s="121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</row>
    <row r="32" spans="1:23" x14ac:dyDescent="0.25">
      <c r="A32" s="10" t="s">
        <v>17</v>
      </c>
      <c r="B32" s="10" t="s">
        <v>51</v>
      </c>
      <c r="C32" s="33" t="s">
        <v>52</v>
      </c>
      <c r="D32" s="24">
        <f>D33</f>
        <v>1859</v>
      </c>
      <c r="E32" s="24">
        <f t="shared" ref="E32:G33" si="7">E33</f>
        <v>1500</v>
      </c>
      <c r="F32" s="24">
        <f t="shared" si="7"/>
        <v>1500</v>
      </c>
      <c r="G32" s="24">
        <f t="shared" si="7"/>
        <v>1500</v>
      </c>
      <c r="I32" s="56"/>
      <c r="J32" s="112"/>
      <c r="K32" s="56"/>
      <c r="L32" s="56"/>
      <c r="M32" s="56"/>
      <c r="N32" s="56"/>
      <c r="O32" s="56"/>
      <c r="P32" s="56"/>
      <c r="Q32" s="113"/>
      <c r="R32" s="56"/>
      <c r="S32" s="56"/>
      <c r="T32" s="56"/>
      <c r="U32" s="56"/>
      <c r="V32" s="56"/>
      <c r="W32" s="56"/>
    </row>
    <row r="33" spans="1:23" x14ac:dyDescent="0.25">
      <c r="A33" s="12" t="s">
        <v>17</v>
      </c>
      <c r="B33" s="12" t="s">
        <v>53</v>
      </c>
      <c r="C33" s="36" t="s">
        <v>54</v>
      </c>
      <c r="D33" s="27">
        <f>D34</f>
        <v>1859</v>
      </c>
      <c r="E33" s="27">
        <f t="shared" si="7"/>
        <v>1500</v>
      </c>
      <c r="F33" s="27">
        <f t="shared" si="7"/>
        <v>1500</v>
      </c>
      <c r="G33" s="27">
        <f t="shared" si="7"/>
        <v>1500</v>
      </c>
      <c r="I33" s="56"/>
      <c r="J33" s="56"/>
      <c r="K33" s="56"/>
      <c r="L33" s="112"/>
      <c r="M33" s="56"/>
      <c r="N33" s="56"/>
      <c r="O33" s="56"/>
      <c r="P33" s="56"/>
      <c r="Q33" s="56"/>
      <c r="R33" s="56"/>
      <c r="S33" s="113"/>
      <c r="T33" s="56"/>
      <c r="U33" s="56"/>
      <c r="V33" s="56"/>
      <c r="W33" s="56"/>
    </row>
    <row r="34" spans="1:23" x14ac:dyDescent="0.25">
      <c r="A34" s="13" t="s">
        <v>55</v>
      </c>
      <c r="B34" s="13" t="s">
        <v>44</v>
      </c>
      <c r="C34" s="34" t="s">
        <v>45</v>
      </c>
      <c r="D34" s="28">
        <v>1859</v>
      </c>
      <c r="E34" s="155">
        <v>1500</v>
      </c>
      <c r="F34" s="149">
        <v>1500</v>
      </c>
      <c r="G34" s="145">
        <v>1500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</row>
    <row r="35" spans="1:23" x14ac:dyDescent="0.25">
      <c r="A35" s="9" t="s">
        <v>17</v>
      </c>
      <c r="B35" s="9" t="s">
        <v>56</v>
      </c>
      <c r="C35" s="35" t="s">
        <v>57</v>
      </c>
      <c r="D35" s="26">
        <f>D36</f>
        <v>1594</v>
      </c>
      <c r="E35" s="26">
        <f t="shared" ref="E35:G36" si="8">E36</f>
        <v>3800</v>
      </c>
      <c r="F35" s="26">
        <f t="shared" si="8"/>
        <v>3800</v>
      </c>
      <c r="G35" s="26">
        <f t="shared" si="8"/>
        <v>3800</v>
      </c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</row>
    <row r="36" spans="1:23" x14ac:dyDescent="0.25">
      <c r="A36" s="10" t="s">
        <v>17</v>
      </c>
      <c r="B36" s="10" t="s">
        <v>58</v>
      </c>
      <c r="C36" s="33" t="s">
        <v>59</v>
      </c>
      <c r="D36" s="24">
        <f>D37</f>
        <v>1594</v>
      </c>
      <c r="E36" s="24">
        <f t="shared" si="8"/>
        <v>3800</v>
      </c>
      <c r="F36" s="24">
        <f t="shared" si="8"/>
        <v>3800</v>
      </c>
      <c r="G36" s="24">
        <f t="shared" si="8"/>
        <v>3800</v>
      </c>
      <c r="J36" s="115"/>
      <c r="K36" s="115"/>
      <c r="L36" s="56"/>
      <c r="M36" s="56"/>
      <c r="N36" s="56"/>
      <c r="O36" s="56"/>
      <c r="Q36" s="115"/>
      <c r="R36" s="115"/>
      <c r="S36" s="56"/>
      <c r="T36" s="56"/>
      <c r="U36" s="56"/>
      <c r="V36" s="56"/>
      <c r="W36" s="56"/>
    </row>
    <row r="37" spans="1:23" x14ac:dyDescent="0.25">
      <c r="A37" s="12" t="s">
        <v>17</v>
      </c>
      <c r="B37" s="12" t="s">
        <v>60</v>
      </c>
      <c r="C37" s="36" t="s">
        <v>61</v>
      </c>
      <c r="D37" s="27">
        <f>D38+D39</f>
        <v>1594</v>
      </c>
      <c r="E37" s="27">
        <f t="shared" ref="E37:G37" si="9">E38+E39</f>
        <v>3800</v>
      </c>
      <c r="F37" s="27">
        <f t="shared" si="9"/>
        <v>3800</v>
      </c>
      <c r="G37" s="27">
        <f t="shared" si="9"/>
        <v>3800</v>
      </c>
      <c r="J37" s="56"/>
      <c r="K37" s="56"/>
      <c r="L37" s="56"/>
      <c r="M37" s="56"/>
      <c r="N37" s="56"/>
      <c r="O37" s="56"/>
      <c r="Q37" s="56"/>
      <c r="R37" s="56"/>
      <c r="S37" s="56"/>
      <c r="T37" s="56"/>
      <c r="U37" s="56"/>
      <c r="V37" s="56"/>
      <c r="W37" s="56"/>
    </row>
    <row r="38" spans="1:23" x14ac:dyDescent="0.25">
      <c r="A38" s="53" t="s">
        <v>62</v>
      </c>
      <c r="B38" s="53" t="s">
        <v>63</v>
      </c>
      <c r="C38" s="71" t="s">
        <v>64</v>
      </c>
      <c r="D38" s="47">
        <v>1594</v>
      </c>
      <c r="E38" s="155">
        <v>1800</v>
      </c>
      <c r="F38" s="149">
        <v>1800</v>
      </c>
      <c r="G38" s="145">
        <v>1800</v>
      </c>
      <c r="J38" s="112"/>
      <c r="K38" s="112"/>
      <c r="L38" s="56"/>
      <c r="M38" s="122"/>
      <c r="N38" s="56"/>
      <c r="O38" s="122"/>
      <c r="Q38" s="113"/>
      <c r="R38" s="113"/>
      <c r="S38" s="56"/>
      <c r="T38" s="122"/>
      <c r="U38" s="56"/>
      <c r="V38" s="122"/>
      <c r="W38" s="122"/>
    </row>
    <row r="39" spans="1:23" ht="14.25" customHeight="1" x14ac:dyDescent="0.25">
      <c r="A39" s="53" t="s">
        <v>340</v>
      </c>
      <c r="B39" s="53">
        <v>663</v>
      </c>
      <c r="C39" s="71" t="s">
        <v>303</v>
      </c>
      <c r="D39" s="47">
        <v>0</v>
      </c>
      <c r="E39" s="155">
        <v>2000</v>
      </c>
      <c r="F39" s="149">
        <v>2000</v>
      </c>
      <c r="G39" s="145">
        <v>2000</v>
      </c>
      <c r="H39" s="123"/>
      <c r="J39" s="122"/>
      <c r="K39" s="122"/>
      <c r="L39" s="56"/>
      <c r="M39" s="122"/>
      <c r="N39" s="56"/>
      <c r="O39" s="122"/>
      <c r="Q39" s="122"/>
      <c r="R39" s="122"/>
      <c r="S39" s="56"/>
      <c r="T39" s="122"/>
      <c r="U39" s="56"/>
      <c r="V39" s="122"/>
      <c r="W39" s="122"/>
    </row>
    <row r="40" spans="1:23" ht="14.25" customHeight="1" x14ac:dyDescent="0.25">
      <c r="A40" s="9" t="s">
        <v>17</v>
      </c>
      <c r="B40" s="9" t="s">
        <v>65</v>
      </c>
      <c r="C40" s="35" t="s">
        <v>66</v>
      </c>
      <c r="D40" s="26">
        <f>D41</f>
        <v>1726</v>
      </c>
      <c r="E40" s="26">
        <f t="shared" ref="E40:G40" si="10">E41</f>
        <v>1600</v>
      </c>
      <c r="F40" s="26">
        <f t="shared" si="10"/>
        <v>1600</v>
      </c>
      <c r="G40" s="26">
        <f t="shared" si="10"/>
        <v>1600</v>
      </c>
      <c r="J40" s="122"/>
      <c r="K40" s="122"/>
      <c r="L40" s="122"/>
      <c r="M40" s="122"/>
      <c r="N40" s="57"/>
      <c r="O40" s="122"/>
      <c r="P40" s="122"/>
      <c r="Q40" s="122"/>
      <c r="R40" s="122"/>
      <c r="S40" s="122"/>
      <c r="U40" s="57"/>
    </row>
    <row r="41" spans="1:23" ht="14.25" customHeight="1" x14ac:dyDescent="0.25">
      <c r="A41" s="10" t="s">
        <v>17</v>
      </c>
      <c r="B41" s="10" t="s">
        <v>67</v>
      </c>
      <c r="C41" s="33" t="s">
        <v>68</v>
      </c>
      <c r="D41" s="24">
        <f>SUM(D42:D43)</f>
        <v>1726</v>
      </c>
      <c r="E41" s="24">
        <f t="shared" ref="E41:G41" si="11">SUM(E42:E43)</f>
        <v>1600</v>
      </c>
      <c r="F41" s="24">
        <f t="shared" si="11"/>
        <v>1600</v>
      </c>
      <c r="G41" s="24">
        <f t="shared" si="11"/>
        <v>1600</v>
      </c>
      <c r="J41" s="122"/>
      <c r="K41" s="122"/>
      <c r="L41" s="122"/>
      <c r="M41" s="122"/>
      <c r="N41" s="122"/>
      <c r="O41" s="122"/>
      <c r="P41" s="122"/>
      <c r="Q41" s="122"/>
      <c r="R41" s="122"/>
      <c r="S41" s="122"/>
    </row>
    <row r="42" spans="1:23" ht="15" customHeight="1" x14ac:dyDescent="0.25">
      <c r="A42" s="11" t="s">
        <v>69</v>
      </c>
      <c r="B42" s="11" t="s">
        <v>34</v>
      </c>
      <c r="C42" s="31" t="s">
        <v>70</v>
      </c>
      <c r="D42" s="25">
        <v>1593</v>
      </c>
      <c r="E42" s="156">
        <v>1500</v>
      </c>
      <c r="F42" s="150">
        <v>1500</v>
      </c>
      <c r="G42" s="145">
        <v>1500</v>
      </c>
      <c r="J42" s="122"/>
      <c r="K42" s="122"/>
      <c r="L42" s="122"/>
      <c r="M42" s="122"/>
      <c r="N42" s="122"/>
      <c r="O42" s="122"/>
      <c r="P42" s="122"/>
      <c r="Q42" s="122"/>
      <c r="R42" s="122"/>
      <c r="S42" s="122"/>
    </row>
    <row r="43" spans="1:23" x14ac:dyDescent="0.25">
      <c r="A43" s="11" t="s">
        <v>71</v>
      </c>
      <c r="B43" s="11" t="s">
        <v>72</v>
      </c>
      <c r="C43" s="31" t="s">
        <v>73</v>
      </c>
      <c r="D43" s="25">
        <v>133</v>
      </c>
      <c r="E43" s="156">
        <v>100</v>
      </c>
      <c r="F43" s="150">
        <v>100</v>
      </c>
      <c r="G43" s="145">
        <v>100</v>
      </c>
      <c r="J43" s="122"/>
      <c r="K43" s="56"/>
      <c r="L43" s="122"/>
      <c r="M43" s="122"/>
      <c r="N43" s="122"/>
      <c r="O43" s="122"/>
      <c r="P43" s="122"/>
      <c r="Q43" s="122"/>
      <c r="R43" s="122"/>
      <c r="S43" s="122"/>
    </row>
    <row r="44" spans="1:23" x14ac:dyDescent="0.25">
      <c r="A44" s="11"/>
      <c r="B44" s="11"/>
      <c r="C44" s="31"/>
      <c r="D44" s="25"/>
      <c r="E44" s="25"/>
      <c r="F44" s="45"/>
      <c r="G44" s="25"/>
      <c r="I44" s="56"/>
      <c r="J44" s="124"/>
      <c r="K44" s="125"/>
      <c r="L44" s="124"/>
      <c r="M44" s="91"/>
      <c r="N44" s="124"/>
      <c r="O44" s="125"/>
      <c r="P44" s="124"/>
      <c r="Q44" s="126"/>
      <c r="R44" s="125"/>
      <c r="S44" s="126"/>
      <c r="T44" s="91"/>
      <c r="U44" s="126"/>
      <c r="V44" s="125"/>
    </row>
    <row r="45" spans="1:23" x14ac:dyDescent="0.25">
      <c r="A45" s="11"/>
      <c r="B45" s="11"/>
      <c r="C45" s="31"/>
      <c r="D45" s="25"/>
      <c r="E45" s="25"/>
      <c r="F45" s="45"/>
      <c r="G45" s="25"/>
      <c r="J45" s="127"/>
      <c r="K45" s="92"/>
      <c r="L45" s="127"/>
      <c r="M45" s="93"/>
      <c r="N45" s="127"/>
      <c r="O45" s="128"/>
      <c r="P45" s="129"/>
      <c r="Q45" s="127"/>
      <c r="R45" s="92"/>
      <c r="S45" s="127"/>
      <c r="T45" s="93"/>
      <c r="U45" s="127"/>
      <c r="V45" s="128"/>
    </row>
    <row r="46" spans="1:23" x14ac:dyDescent="0.25">
      <c r="A46" s="60"/>
      <c r="B46" s="60"/>
      <c r="C46" s="61" t="s">
        <v>272</v>
      </c>
      <c r="D46" s="62">
        <f>D47+D63+D76+D85+D98+D106+D121+D135+D139+D145</f>
        <v>148853.63</v>
      </c>
      <c r="E46" s="62">
        <f>E47+E63+E76+E85+E98+E106+E121+E135+E139+E145</f>
        <v>152866</v>
      </c>
      <c r="F46" s="62">
        <f>F47+F63+F76+F85+F98+F106+F121+F135+F139+F145</f>
        <v>149453</v>
      </c>
      <c r="G46" s="62">
        <f>G47+G63+G76+G85+G98+G106+G121+G135+G139+G145</f>
        <v>149453</v>
      </c>
      <c r="J46" s="127"/>
      <c r="K46" s="92"/>
      <c r="L46" s="127"/>
      <c r="M46" s="93"/>
      <c r="N46" s="127"/>
      <c r="O46" s="128"/>
      <c r="P46" s="130"/>
      <c r="Q46" s="127"/>
      <c r="R46" s="92"/>
      <c r="S46" s="127"/>
      <c r="T46" s="93"/>
      <c r="U46" s="127"/>
      <c r="V46" s="128"/>
    </row>
    <row r="47" spans="1:23" x14ac:dyDescent="0.25">
      <c r="A47" s="63" t="s">
        <v>82</v>
      </c>
      <c r="B47" s="63" t="s">
        <v>83</v>
      </c>
      <c r="C47" s="64" t="s">
        <v>270</v>
      </c>
      <c r="D47" s="49">
        <f t="shared" ref="D47:G47" si="12">D48</f>
        <v>19672</v>
      </c>
      <c r="E47" s="49">
        <f t="shared" si="12"/>
        <v>19451</v>
      </c>
      <c r="F47" s="49">
        <f t="shared" si="12"/>
        <v>18988</v>
      </c>
      <c r="G47" s="49">
        <f t="shared" si="12"/>
        <v>18988</v>
      </c>
      <c r="J47" s="127"/>
      <c r="K47" s="92"/>
      <c r="L47" s="127"/>
      <c r="M47" s="93"/>
      <c r="N47" s="127"/>
      <c r="O47" s="128"/>
      <c r="P47" s="130"/>
      <c r="Q47" s="127"/>
      <c r="R47" s="92"/>
      <c r="S47" s="127"/>
      <c r="T47" s="93"/>
      <c r="U47" s="127"/>
      <c r="V47" s="128"/>
    </row>
    <row r="48" spans="1:23" x14ac:dyDescent="0.25">
      <c r="A48" s="65" t="s">
        <v>17</v>
      </c>
      <c r="B48" s="65" t="s">
        <v>85</v>
      </c>
      <c r="C48" s="66" t="s">
        <v>86</v>
      </c>
      <c r="D48" s="43">
        <f>D49+D55+D61</f>
        <v>19672</v>
      </c>
      <c r="E48" s="43">
        <f>E49+E55+E61</f>
        <v>19451</v>
      </c>
      <c r="F48" s="43">
        <f>F49+F55+F61</f>
        <v>18988</v>
      </c>
      <c r="G48" s="43">
        <f>G49+G55+G61</f>
        <v>18988</v>
      </c>
      <c r="K48" s="94"/>
      <c r="L48" s="127"/>
      <c r="M48" s="93"/>
      <c r="N48" s="127"/>
      <c r="O48" s="128"/>
      <c r="P48" s="130"/>
      <c r="R48" s="95"/>
      <c r="S48" s="127"/>
      <c r="T48" s="93"/>
      <c r="U48" s="127"/>
      <c r="V48" s="128"/>
    </row>
    <row r="49" spans="1:22" x14ac:dyDescent="0.25">
      <c r="A49" s="67" t="s">
        <v>17</v>
      </c>
      <c r="B49" s="67" t="s">
        <v>87</v>
      </c>
      <c r="C49" s="68" t="s">
        <v>88</v>
      </c>
      <c r="D49" s="44">
        <f t="shared" ref="D49:G49" si="13">D50</f>
        <v>677</v>
      </c>
      <c r="E49" s="44">
        <f t="shared" si="13"/>
        <v>670</v>
      </c>
      <c r="F49" s="44">
        <f t="shared" si="13"/>
        <v>670</v>
      </c>
      <c r="G49" s="44">
        <f t="shared" si="13"/>
        <v>670</v>
      </c>
      <c r="K49" s="92"/>
      <c r="L49" s="127"/>
      <c r="M49" s="93"/>
      <c r="N49" s="96"/>
      <c r="O49" s="94"/>
      <c r="P49" s="130"/>
      <c r="R49" s="92"/>
      <c r="S49" s="127"/>
      <c r="T49" s="93"/>
      <c r="U49" s="96"/>
      <c r="V49" s="95"/>
    </row>
    <row r="50" spans="1:22" x14ac:dyDescent="0.25">
      <c r="A50" s="69" t="s">
        <v>17</v>
      </c>
      <c r="B50" s="69" t="s">
        <v>89</v>
      </c>
      <c r="C50" s="70" t="s">
        <v>90</v>
      </c>
      <c r="D50" s="46">
        <f>SUM(D51:D54)</f>
        <v>677</v>
      </c>
      <c r="E50" s="46">
        <f t="shared" ref="E50:G50" si="14">SUM(E51:E54)</f>
        <v>670</v>
      </c>
      <c r="F50" s="46">
        <f t="shared" si="14"/>
        <v>670</v>
      </c>
      <c r="G50" s="46">
        <f t="shared" si="14"/>
        <v>670</v>
      </c>
      <c r="K50" s="92"/>
      <c r="L50" s="96"/>
      <c r="M50" s="97"/>
      <c r="N50" s="96"/>
      <c r="O50" s="98"/>
      <c r="P50" s="130"/>
      <c r="R50" s="92"/>
      <c r="S50" s="96"/>
      <c r="T50" s="99"/>
      <c r="U50" s="96"/>
      <c r="V50" s="98"/>
    </row>
    <row r="51" spans="1:22" x14ac:dyDescent="0.25">
      <c r="A51" s="53" t="s">
        <v>273</v>
      </c>
      <c r="B51" s="53"/>
      <c r="C51" s="71" t="s">
        <v>93</v>
      </c>
      <c r="D51" s="47">
        <v>411</v>
      </c>
      <c r="E51" s="158">
        <v>404</v>
      </c>
      <c r="F51" s="149">
        <v>404</v>
      </c>
      <c r="G51" s="167">
        <v>404</v>
      </c>
      <c r="K51" s="92"/>
      <c r="L51" s="96"/>
      <c r="M51" s="100"/>
      <c r="N51" s="127"/>
      <c r="O51" s="98"/>
      <c r="P51" s="130"/>
      <c r="R51" s="92"/>
      <c r="S51" s="96"/>
      <c r="T51" s="100"/>
      <c r="U51" s="127"/>
      <c r="V51" s="98"/>
    </row>
    <row r="52" spans="1:22" x14ac:dyDescent="0.25">
      <c r="A52" s="53" t="s">
        <v>273</v>
      </c>
      <c r="B52" s="53"/>
      <c r="C52" s="71" t="s">
        <v>96</v>
      </c>
      <c r="D52" s="47">
        <v>133</v>
      </c>
      <c r="E52" s="158">
        <v>133</v>
      </c>
      <c r="F52" s="149">
        <v>133</v>
      </c>
      <c r="G52" s="167">
        <v>133</v>
      </c>
      <c r="J52" s="127"/>
      <c r="K52" s="131"/>
      <c r="L52" s="127"/>
      <c r="M52" s="93"/>
      <c r="N52" s="101"/>
      <c r="O52" s="94"/>
      <c r="P52" s="130"/>
      <c r="Q52" s="127"/>
      <c r="R52" s="131"/>
      <c r="S52" s="127"/>
      <c r="T52" s="93"/>
      <c r="U52" s="101"/>
      <c r="V52" s="95"/>
    </row>
    <row r="53" spans="1:22" x14ac:dyDescent="0.25">
      <c r="A53" s="53" t="s">
        <v>273</v>
      </c>
      <c r="B53" s="53"/>
      <c r="C53" s="71" t="s">
        <v>99</v>
      </c>
      <c r="D53" s="47">
        <v>133</v>
      </c>
      <c r="E53" s="158">
        <v>133</v>
      </c>
      <c r="F53" s="149">
        <v>133</v>
      </c>
      <c r="G53" s="167">
        <v>133</v>
      </c>
      <c r="J53" s="127"/>
      <c r="K53" s="131"/>
      <c r="L53" s="101"/>
      <c r="M53" s="97"/>
      <c r="N53" s="96"/>
      <c r="O53" s="98"/>
      <c r="P53" s="130"/>
      <c r="Q53" s="127"/>
      <c r="R53" s="131"/>
      <c r="S53" s="101"/>
      <c r="T53" s="99"/>
      <c r="U53" s="96"/>
      <c r="V53" s="98"/>
    </row>
    <row r="54" spans="1:22" x14ac:dyDescent="0.25">
      <c r="A54" s="53" t="s">
        <v>273</v>
      </c>
      <c r="B54" s="53"/>
      <c r="C54" s="71" t="s">
        <v>101</v>
      </c>
      <c r="D54" s="47">
        <v>0</v>
      </c>
      <c r="E54" s="158">
        <v>0</v>
      </c>
      <c r="F54" s="149">
        <v>0</v>
      </c>
      <c r="G54" s="167">
        <v>0</v>
      </c>
      <c r="J54" s="127"/>
      <c r="K54" s="131"/>
      <c r="L54" s="96"/>
      <c r="M54" s="93"/>
      <c r="N54" s="127"/>
      <c r="O54" s="128"/>
      <c r="P54" s="130"/>
      <c r="Q54" s="127"/>
      <c r="R54" s="131"/>
      <c r="S54" s="96"/>
      <c r="T54" s="93"/>
      <c r="U54" s="127"/>
      <c r="V54" s="128"/>
    </row>
    <row r="55" spans="1:22" x14ac:dyDescent="0.25">
      <c r="A55" s="67" t="s">
        <v>17</v>
      </c>
      <c r="B55" s="67" t="s">
        <v>102</v>
      </c>
      <c r="C55" s="68" t="s">
        <v>103</v>
      </c>
      <c r="D55" s="44">
        <f>SUM(D56:D60)</f>
        <v>18532</v>
      </c>
      <c r="E55" s="44">
        <f>SUM(E56:E60)</f>
        <v>18318</v>
      </c>
      <c r="F55" s="44">
        <f>SUM(F56:F60)</f>
        <v>18318</v>
      </c>
      <c r="G55" s="44">
        <f>SUM(G56:G60)</f>
        <v>18318</v>
      </c>
      <c r="J55" s="127"/>
      <c r="K55" s="131"/>
      <c r="L55" s="127"/>
      <c r="M55" s="93"/>
      <c r="N55" s="127"/>
      <c r="O55" s="128"/>
      <c r="P55" s="130"/>
      <c r="Q55" s="127"/>
      <c r="R55" s="131"/>
      <c r="S55" s="127"/>
      <c r="T55" s="93"/>
      <c r="U55" s="127"/>
      <c r="V55" s="128"/>
    </row>
    <row r="56" spans="1:22" x14ac:dyDescent="0.25">
      <c r="A56" s="72" t="s">
        <v>274</v>
      </c>
      <c r="B56" s="72"/>
      <c r="C56" s="73" t="s">
        <v>93</v>
      </c>
      <c r="D56" s="45">
        <v>1185</v>
      </c>
      <c r="E56" s="159">
        <v>1295</v>
      </c>
      <c r="F56" s="150">
        <v>1295</v>
      </c>
      <c r="G56" s="145">
        <v>1295</v>
      </c>
      <c r="J56" s="127"/>
      <c r="K56" s="132"/>
      <c r="L56" s="96"/>
      <c r="M56" s="97"/>
      <c r="N56" s="127"/>
      <c r="O56" s="128"/>
      <c r="P56" s="130"/>
      <c r="Q56" s="127"/>
      <c r="R56" s="132"/>
      <c r="S56" s="96"/>
      <c r="T56" s="99"/>
      <c r="U56" s="127"/>
      <c r="V56" s="128"/>
    </row>
    <row r="57" spans="1:22" x14ac:dyDescent="0.25">
      <c r="A57" s="72" t="s">
        <v>274</v>
      </c>
      <c r="B57" s="72"/>
      <c r="C57" s="73" t="s">
        <v>96</v>
      </c>
      <c r="D57" s="45">
        <v>5451</v>
      </c>
      <c r="E57" s="159">
        <v>11130</v>
      </c>
      <c r="F57" s="150">
        <v>11130</v>
      </c>
      <c r="G57" s="145">
        <v>11130</v>
      </c>
      <c r="K57" s="94"/>
      <c r="L57" s="96"/>
      <c r="M57" s="93"/>
      <c r="N57" s="127"/>
      <c r="O57" s="128"/>
      <c r="P57" s="130"/>
      <c r="R57" s="95"/>
      <c r="S57" s="96"/>
      <c r="T57" s="93"/>
      <c r="U57" s="127"/>
      <c r="V57" s="128"/>
    </row>
    <row r="58" spans="1:22" x14ac:dyDescent="0.25">
      <c r="A58" s="72" t="s">
        <v>274</v>
      </c>
      <c r="B58" s="72"/>
      <c r="C58" s="73" t="s">
        <v>99</v>
      </c>
      <c r="D58" s="45">
        <v>11509</v>
      </c>
      <c r="E58" s="159">
        <v>5533</v>
      </c>
      <c r="F58" s="150">
        <v>5533</v>
      </c>
      <c r="G58" s="145">
        <v>5533</v>
      </c>
      <c r="K58" s="92"/>
      <c r="L58" s="127"/>
      <c r="M58" s="93"/>
      <c r="N58" s="127"/>
      <c r="O58" s="128"/>
      <c r="P58" s="130"/>
      <c r="R58" s="92"/>
      <c r="S58" s="127"/>
      <c r="T58" s="93"/>
      <c r="U58" s="127"/>
      <c r="V58" s="128"/>
    </row>
    <row r="59" spans="1:22" x14ac:dyDescent="0.25">
      <c r="A59" s="72" t="s">
        <v>274</v>
      </c>
      <c r="B59" s="72"/>
      <c r="C59" s="73" t="s">
        <v>101</v>
      </c>
      <c r="D59" s="45">
        <v>232</v>
      </c>
      <c r="E59" s="159">
        <v>360</v>
      </c>
      <c r="F59" s="150">
        <v>360</v>
      </c>
      <c r="G59" s="145">
        <v>360</v>
      </c>
      <c r="K59" s="92"/>
      <c r="L59" s="127"/>
      <c r="M59" s="93"/>
      <c r="N59" s="96"/>
      <c r="O59" s="94"/>
      <c r="P59" s="130"/>
      <c r="R59" s="92"/>
      <c r="S59" s="127"/>
      <c r="T59" s="93"/>
      <c r="U59" s="96"/>
      <c r="V59" s="95"/>
    </row>
    <row r="60" spans="1:22" x14ac:dyDescent="0.25">
      <c r="A60" s="72" t="s">
        <v>274</v>
      </c>
      <c r="B60" s="72"/>
      <c r="C60" s="73" t="s">
        <v>110</v>
      </c>
      <c r="D60" s="45">
        <v>155</v>
      </c>
      <c r="E60" s="159">
        <v>0</v>
      </c>
      <c r="F60" s="150">
        <v>0</v>
      </c>
      <c r="G60" s="145">
        <v>0</v>
      </c>
      <c r="K60" s="92"/>
      <c r="L60" s="127"/>
      <c r="M60" s="93"/>
      <c r="N60" s="101"/>
      <c r="O60" s="98"/>
      <c r="P60" s="122"/>
      <c r="R60" s="92"/>
      <c r="S60" s="127"/>
      <c r="T60" s="93"/>
      <c r="U60" s="101"/>
      <c r="V60" s="98"/>
    </row>
    <row r="61" spans="1:22" x14ac:dyDescent="0.25">
      <c r="A61" s="67" t="s">
        <v>17</v>
      </c>
      <c r="B61" s="67" t="s">
        <v>277</v>
      </c>
      <c r="C61" s="68" t="s">
        <v>276</v>
      </c>
      <c r="D61" s="44">
        <f>D62</f>
        <v>463</v>
      </c>
      <c r="E61" s="44">
        <f t="shared" ref="E61:G61" si="15">E62</f>
        <v>463</v>
      </c>
      <c r="F61" s="44">
        <f t="shared" si="15"/>
        <v>0</v>
      </c>
      <c r="G61" s="44">
        <f t="shared" si="15"/>
        <v>0</v>
      </c>
      <c r="K61" s="92"/>
      <c r="L61" s="127"/>
      <c r="M61" s="93"/>
      <c r="N61" s="133"/>
      <c r="O61" s="98"/>
      <c r="P61" s="122"/>
      <c r="R61" s="92"/>
      <c r="S61" s="127"/>
      <c r="T61" s="93"/>
      <c r="U61" s="115"/>
      <c r="V61" s="98"/>
    </row>
    <row r="62" spans="1:22" x14ac:dyDescent="0.25">
      <c r="A62" s="53" t="s">
        <v>274</v>
      </c>
      <c r="B62" s="53" t="s">
        <v>98</v>
      </c>
      <c r="C62" s="71" t="s">
        <v>99</v>
      </c>
      <c r="D62" s="47">
        <v>463</v>
      </c>
      <c r="E62" s="158">
        <v>463</v>
      </c>
      <c r="F62" s="149">
        <v>0</v>
      </c>
      <c r="G62" s="167">
        <v>0</v>
      </c>
      <c r="K62" s="92"/>
      <c r="L62" s="101"/>
      <c r="M62" s="97"/>
      <c r="N62" s="101"/>
      <c r="O62" s="94"/>
      <c r="P62" s="122"/>
      <c r="R62" s="92"/>
      <c r="S62" s="101"/>
      <c r="T62" s="99"/>
      <c r="U62" s="101"/>
      <c r="V62" s="95"/>
    </row>
    <row r="63" spans="1:22" x14ac:dyDescent="0.25">
      <c r="A63" s="63" t="s">
        <v>82</v>
      </c>
      <c r="B63" s="63" t="s">
        <v>114</v>
      </c>
      <c r="C63" s="64" t="s">
        <v>269</v>
      </c>
      <c r="D63" s="49">
        <f>D64</f>
        <v>34059</v>
      </c>
      <c r="E63" s="49">
        <f t="shared" ref="E63:G63" si="16">E64</f>
        <v>41533</v>
      </c>
      <c r="F63" s="49">
        <f t="shared" si="16"/>
        <v>41533</v>
      </c>
      <c r="G63" s="49">
        <f t="shared" si="16"/>
        <v>41533</v>
      </c>
      <c r="J63" s="127"/>
      <c r="K63" s="131"/>
      <c r="L63" s="101"/>
      <c r="M63" s="97"/>
      <c r="N63" s="101"/>
      <c r="O63" s="98"/>
      <c r="P63" s="122"/>
      <c r="Q63" s="127"/>
      <c r="R63" s="131"/>
      <c r="S63" s="101"/>
      <c r="T63" s="97"/>
      <c r="U63" s="101"/>
      <c r="V63" s="98"/>
    </row>
    <row r="64" spans="1:22" x14ac:dyDescent="0.25">
      <c r="A64" s="65" t="s">
        <v>17</v>
      </c>
      <c r="B64" s="65" t="s">
        <v>85</v>
      </c>
      <c r="C64" s="66" t="s">
        <v>86</v>
      </c>
      <c r="D64" s="43">
        <f>D65+D70</f>
        <v>34059</v>
      </c>
      <c r="E64" s="43">
        <f t="shared" ref="E64:G64" si="17">E65+E70</f>
        <v>41533</v>
      </c>
      <c r="F64" s="43">
        <f t="shared" si="17"/>
        <v>41533</v>
      </c>
      <c r="G64" s="43">
        <f t="shared" si="17"/>
        <v>41533</v>
      </c>
      <c r="J64" s="127"/>
      <c r="K64" s="131"/>
      <c r="L64" s="102"/>
      <c r="M64" s="103"/>
      <c r="N64" s="96"/>
      <c r="O64" s="104"/>
      <c r="P64" s="122"/>
      <c r="Q64" s="127"/>
      <c r="R64" s="131"/>
      <c r="S64" s="102"/>
      <c r="T64" s="103"/>
      <c r="U64" s="96"/>
      <c r="V64" s="104"/>
    </row>
    <row r="65" spans="1:22" x14ac:dyDescent="0.25">
      <c r="A65" s="67" t="s">
        <v>17</v>
      </c>
      <c r="B65" s="67" t="s">
        <v>87</v>
      </c>
      <c r="C65" s="68" t="s">
        <v>88</v>
      </c>
      <c r="D65" s="44">
        <f>D66+D68</f>
        <v>133</v>
      </c>
      <c r="E65" s="44">
        <f t="shared" ref="E65:G65" si="18">E66+E68</f>
        <v>133</v>
      </c>
      <c r="F65" s="44">
        <f t="shared" si="18"/>
        <v>133</v>
      </c>
      <c r="G65" s="44">
        <f t="shared" si="18"/>
        <v>133</v>
      </c>
      <c r="J65" s="127"/>
      <c r="K65" s="131"/>
      <c r="L65" s="105"/>
      <c r="M65" s="97"/>
      <c r="N65" s="124"/>
      <c r="O65" s="125"/>
      <c r="P65" s="122"/>
      <c r="Q65" s="127"/>
      <c r="R65" s="131"/>
      <c r="S65" s="105"/>
      <c r="T65" s="106"/>
      <c r="U65" s="126"/>
      <c r="V65" s="125"/>
    </row>
    <row r="66" spans="1:22" x14ac:dyDescent="0.25">
      <c r="A66" s="69" t="s">
        <v>17</v>
      </c>
      <c r="B66" s="69" t="s">
        <v>89</v>
      </c>
      <c r="C66" s="70" t="s">
        <v>90</v>
      </c>
      <c r="D66" s="46">
        <f t="shared" ref="D66:G66" si="19">D67</f>
        <v>133</v>
      </c>
      <c r="E66" s="46">
        <f t="shared" si="19"/>
        <v>133</v>
      </c>
      <c r="F66" s="46">
        <f t="shared" si="19"/>
        <v>133</v>
      </c>
      <c r="G66" s="46">
        <f t="shared" si="19"/>
        <v>133</v>
      </c>
      <c r="J66" s="127"/>
      <c r="K66" s="131"/>
      <c r="L66" s="107"/>
      <c r="M66" s="93"/>
      <c r="N66" s="129"/>
      <c r="O66" s="134"/>
      <c r="P66" s="122"/>
      <c r="Q66" s="127"/>
      <c r="R66" s="131"/>
      <c r="S66" s="107"/>
      <c r="T66" s="99"/>
      <c r="U66" s="129"/>
      <c r="V66" s="134"/>
    </row>
    <row r="67" spans="1:22" x14ac:dyDescent="0.25">
      <c r="A67" s="53" t="s">
        <v>273</v>
      </c>
      <c r="B67" s="53"/>
      <c r="C67" s="71" t="s">
        <v>96</v>
      </c>
      <c r="D67" s="47">
        <v>133</v>
      </c>
      <c r="E67" s="158">
        <v>133</v>
      </c>
      <c r="F67" s="149">
        <v>133</v>
      </c>
      <c r="G67" s="167">
        <v>133</v>
      </c>
      <c r="K67" s="94"/>
      <c r="L67" s="127"/>
      <c r="M67" s="131"/>
      <c r="N67" s="92"/>
      <c r="O67" s="94"/>
      <c r="P67" s="122"/>
      <c r="R67" s="95"/>
      <c r="S67" s="127"/>
      <c r="T67" s="93"/>
      <c r="U67" s="92"/>
      <c r="V67" s="95"/>
    </row>
    <row r="68" spans="1:22" x14ac:dyDescent="0.25">
      <c r="A68" s="69" t="s">
        <v>17</v>
      </c>
      <c r="B68" s="69" t="s">
        <v>89</v>
      </c>
      <c r="C68" s="70" t="s">
        <v>90</v>
      </c>
      <c r="D68" s="46">
        <f>D69</f>
        <v>0</v>
      </c>
      <c r="E68" s="46">
        <f t="shared" ref="E68:G68" si="20">E69</f>
        <v>0</v>
      </c>
      <c r="F68" s="46">
        <f t="shared" si="20"/>
        <v>0</v>
      </c>
      <c r="G68" s="46">
        <f t="shared" si="20"/>
        <v>0</v>
      </c>
      <c r="K68" s="105"/>
      <c r="L68" s="127"/>
      <c r="M68" s="131"/>
      <c r="N68" s="92"/>
      <c r="O68" s="98"/>
      <c r="P68" s="122"/>
      <c r="R68" s="105"/>
      <c r="S68" s="127"/>
      <c r="T68" s="131"/>
      <c r="U68" s="92"/>
      <c r="V68" s="98"/>
    </row>
    <row r="69" spans="1:22" x14ac:dyDescent="0.25">
      <c r="A69" s="53" t="s">
        <v>273</v>
      </c>
      <c r="B69" s="53">
        <v>381</v>
      </c>
      <c r="C69" s="71" t="s">
        <v>297</v>
      </c>
      <c r="D69" s="47">
        <v>0</v>
      </c>
      <c r="E69" s="158">
        <v>0</v>
      </c>
      <c r="F69" s="149">
        <v>0</v>
      </c>
      <c r="G69" s="167">
        <v>0</v>
      </c>
      <c r="J69" s="127"/>
      <c r="K69" s="134"/>
      <c r="L69" s="105"/>
      <c r="M69" s="135"/>
      <c r="N69" s="124"/>
      <c r="O69" s="124"/>
      <c r="P69" s="122"/>
      <c r="Q69" s="127"/>
      <c r="R69" s="134"/>
      <c r="S69" s="105"/>
      <c r="T69" s="131"/>
      <c r="U69" s="126"/>
      <c r="V69" s="124"/>
    </row>
    <row r="70" spans="1:22" x14ac:dyDescent="0.25">
      <c r="A70" s="67" t="s">
        <v>17</v>
      </c>
      <c r="B70" s="67" t="s">
        <v>102</v>
      </c>
      <c r="C70" s="68" t="s">
        <v>103</v>
      </c>
      <c r="D70" s="44">
        <f>SUM(D71:D75)</f>
        <v>33926</v>
      </c>
      <c r="E70" s="44">
        <f t="shared" ref="E70:G70" si="21">SUM(E71:E75)</f>
        <v>41400</v>
      </c>
      <c r="F70" s="44">
        <f t="shared" si="21"/>
        <v>41400</v>
      </c>
      <c r="G70" s="44">
        <f t="shared" si="21"/>
        <v>41400</v>
      </c>
      <c r="K70" s="135"/>
      <c r="L70" s="105"/>
      <c r="M70" s="122"/>
      <c r="N70" s="127"/>
      <c r="O70" s="134"/>
      <c r="P70" s="122"/>
      <c r="R70" s="136"/>
      <c r="S70" s="105"/>
      <c r="T70" s="136"/>
      <c r="U70" s="127"/>
      <c r="V70" s="134"/>
    </row>
    <row r="71" spans="1:22" x14ac:dyDescent="0.25">
      <c r="A71" s="72" t="s">
        <v>274</v>
      </c>
      <c r="B71" s="72"/>
      <c r="C71" s="73" t="s">
        <v>96</v>
      </c>
      <c r="D71" s="45">
        <v>30500</v>
      </c>
      <c r="E71" s="171">
        <v>30500</v>
      </c>
      <c r="F71" s="150">
        <v>30500</v>
      </c>
      <c r="G71" s="145">
        <v>30500</v>
      </c>
      <c r="K71" s="134"/>
      <c r="L71" s="129"/>
      <c r="M71" s="134"/>
      <c r="N71" s="122"/>
      <c r="O71" s="135"/>
      <c r="P71" s="122"/>
      <c r="R71" s="134"/>
      <c r="S71" s="129"/>
      <c r="T71" s="122"/>
      <c r="U71" s="122"/>
      <c r="V71" s="136"/>
    </row>
    <row r="72" spans="1:22" x14ac:dyDescent="0.25">
      <c r="A72" s="72" t="s">
        <v>274</v>
      </c>
      <c r="B72" s="72"/>
      <c r="C72" s="73" t="s">
        <v>119</v>
      </c>
      <c r="D72" s="45">
        <v>400</v>
      </c>
      <c r="E72" s="171">
        <v>400</v>
      </c>
      <c r="F72" s="150">
        <v>400</v>
      </c>
      <c r="G72" s="145">
        <v>400</v>
      </c>
      <c r="J72" s="133"/>
      <c r="K72" s="131"/>
      <c r="L72" s="122"/>
      <c r="M72" s="135"/>
      <c r="N72" s="122"/>
      <c r="O72" s="122"/>
      <c r="P72" s="122"/>
      <c r="Q72" s="127"/>
      <c r="R72" s="131"/>
      <c r="S72" s="122"/>
      <c r="T72" s="134"/>
      <c r="U72" s="122"/>
      <c r="V72" s="122"/>
    </row>
    <row r="73" spans="1:22" x14ac:dyDescent="0.25">
      <c r="A73" s="72" t="s">
        <v>274</v>
      </c>
      <c r="B73" s="72"/>
      <c r="C73" s="73" t="s">
        <v>99</v>
      </c>
      <c r="D73" s="45">
        <v>3026</v>
      </c>
      <c r="E73" s="171">
        <v>4000</v>
      </c>
      <c r="F73" s="150">
        <v>4000</v>
      </c>
      <c r="G73" s="145">
        <v>4000</v>
      </c>
      <c r="J73" s="133"/>
      <c r="K73" s="131"/>
      <c r="L73" s="122"/>
      <c r="M73" s="122"/>
      <c r="N73" s="122"/>
      <c r="O73" s="122"/>
      <c r="P73" s="122"/>
      <c r="Q73" s="127"/>
      <c r="R73" s="131"/>
      <c r="S73" s="122"/>
      <c r="T73" s="136"/>
      <c r="U73" s="122"/>
      <c r="V73" s="122"/>
    </row>
    <row r="74" spans="1:22" x14ac:dyDescent="0.25">
      <c r="A74" s="72" t="s">
        <v>274</v>
      </c>
      <c r="B74" s="72"/>
      <c r="C74" s="73" t="s">
        <v>334</v>
      </c>
      <c r="D74" s="45">
        <v>0</v>
      </c>
      <c r="E74" s="171">
        <v>6500</v>
      </c>
      <c r="F74" s="150">
        <v>6500</v>
      </c>
      <c r="G74" s="145">
        <v>6500</v>
      </c>
      <c r="J74" s="133"/>
      <c r="K74" s="131"/>
      <c r="L74" s="122"/>
      <c r="M74" s="122"/>
      <c r="N74" s="122"/>
      <c r="O74" s="122"/>
      <c r="P74" s="122"/>
      <c r="Q74" s="127"/>
      <c r="R74" s="131"/>
      <c r="S74" s="122"/>
      <c r="T74" s="136"/>
      <c r="U74" s="122"/>
      <c r="V74" s="122"/>
    </row>
    <row r="75" spans="1:22" x14ac:dyDescent="0.25">
      <c r="A75" s="72" t="s">
        <v>274</v>
      </c>
      <c r="B75" s="72"/>
      <c r="C75" s="73" t="s">
        <v>122</v>
      </c>
      <c r="D75" s="45">
        <v>0</v>
      </c>
      <c r="E75" s="171">
        <v>0</v>
      </c>
      <c r="F75" s="150">
        <v>0</v>
      </c>
      <c r="G75" s="145">
        <v>0</v>
      </c>
      <c r="J75" s="133"/>
      <c r="K75" s="131"/>
      <c r="L75" s="122"/>
      <c r="M75" s="122"/>
      <c r="N75" s="122"/>
      <c r="O75" s="122"/>
      <c r="P75" s="122"/>
      <c r="Q75" s="127"/>
      <c r="R75" s="131"/>
      <c r="S75" s="122"/>
      <c r="T75" s="122"/>
      <c r="U75" s="122"/>
      <c r="V75" s="122"/>
    </row>
    <row r="76" spans="1:22" x14ac:dyDescent="0.25">
      <c r="A76" s="63" t="s">
        <v>82</v>
      </c>
      <c r="B76" s="63" t="s">
        <v>190</v>
      </c>
      <c r="C76" s="64" t="s">
        <v>271</v>
      </c>
      <c r="D76" s="49">
        <f t="shared" ref="D76:G78" si="22">D77</f>
        <v>57510</v>
      </c>
      <c r="E76" s="49">
        <f t="shared" si="22"/>
        <v>67800</v>
      </c>
      <c r="F76" s="49">
        <f t="shared" si="22"/>
        <v>67800</v>
      </c>
      <c r="G76" s="49">
        <f t="shared" si="22"/>
        <v>67800</v>
      </c>
      <c r="J76" s="133"/>
      <c r="K76" s="131"/>
      <c r="M76" s="122"/>
      <c r="Q76" s="127"/>
      <c r="R76" s="131"/>
      <c r="T76" s="122"/>
    </row>
    <row r="77" spans="1:22" x14ac:dyDescent="0.25">
      <c r="A77" s="65" t="s">
        <v>17</v>
      </c>
      <c r="B77" s="65" t="s">
        <v>85</v>
      </c>
      <c r="C77" s="66" t="s">
        <v>86</v>
      </c>
      <c r="D77" s="43">
        <f t="shared" si="22"/>
        <v>57510</v>
      </c>
      <c r="E77" s="43">
        <f t="shared" si="22"/>
        <v>67800</v>
      </c>
      <c r="F77" s="43">
        <f t="shared" si="22"/>
        <v>67800</v>
      </c>
      <c r="G77" s="43">
        <f t="shared" si="22"/>
        <v>67800</v>
      </c>
      <c r="K77" s="137"/>
      <c r="M77" s="55"/>
      <c r="R77" s="138"/>
      <c r="T77" s="122"/>
    </row>
    <row r="78" spans="1:22" ht="15.75" customHeight="1" x14ac:dyDescent="0.25">
      <c r="A78" s="67" t="s">
        <v>17</v>
      </c>
      <c r="B78" s="67" t="s">
        <v>87</v>
      </c>
      <c r="C78" s="68" t="s">
        <v>88</v>
      </c>
      <c r="D78" s="44">
        <f t="shared" si="22"/>
        <v>57510</v>
      </c>
      <c r="E78" s="44">
        <f t="shared" si="22"/>
        <v>67800</v>
      </c>
      <c r="F78" s="44">
        <f t="shared" si="22"/>
        <v>67800</v>
      </c>
      <c r="G78" s="44">
        <f t="shared" si="22"/>
        <v>67800</v>
      </c>
      <c r="K78" s="139"/>
      <c r="M78" s="56"/>
      <c r="R78" s="139"/>
      <c r="T78" s="118"/>
    </row>
    <row r="79" spans="1:22" ht="15.75" customHeight="1" x14ac:dyDescent="0.25">
      <c r="A79" s="69" t="s">
        <v>17</v>
      </c>
      <c r="B79" s="69" t="s">
        <v>192</v>
      </c>
      <c r="C79" s="70" t="s">
        <v>193</v>
      </c>
      <c r="D79" s="46">
        <f>SUM(D80:D84)</f>
        <v>57510</v>
      </c>
      <c r="E79" s="46">
        <f t="shared" ref="E79:G79" si="23">SUM(E80:E84)</f>
        <v>67800</v>
      </c>
      <c r="F79" s="46">
        <f t="shared" si="23"/>
        <v>67800</v>
      </c>
      <c r="G79" s="46">
        <f t="shared" si="23"/>
        <v>67800</v>
      </c>
      <c r="K79" s="139"/>
      <c r="M79" s="56"/>
      <c r="R79" s="139"/>
      <c r="T79" s="56"/>
    </row>
    <row r="80" spans="1:22" x14ac:dyDescent="0.25">
      <c r="A80" s="53" t="s">
        <v>273</v>
      </c>
      <c r="B80" s="53"/>
      <c r="C80" s="71" t="s">
        <v>195</v>
      </c>
      <c r="D80" s="47">
        <v>44000</v>
      </c>
      <c r="E80" s="170">
        <v>55000</v>
      </c>
      <c r="F80" s="149">
        <v>55000</v>
      </c>
      <c r="G80" s="167">
        <v>55000</v>
      </c>
      <c r="H80" s="140"/>
      <c r="I80" s="141"/>
      <c r="K80" s="139"/>
      <c r="M80" s="56"/>
      <c r="R80" s="139"/>
      <c r="T80" s="56"/>
    </row>
    <row r="81" spans="1:20" x14ac:dyDescent="0.25">
      <c r="A81" s="53" t="s">
        <v>273</v>
      </c>
      <c r="B81" s="53"/>
      <c r="C81" s="71" t="s">
        <v>149</v>
      </c>
      <c r="D81" s="47">
        <v>4000</v>
      </c>
      <c r="E81" s="170">
        <v>5000</v>
      </c>
      <c r="F81" s="149">
        <v>5000</v>
      </c>
      <c r="G81" s="167">
        <v>5000</v>
      </c>
      <c r="H81" s="140"/>
      <c r="K81" s="139"/>
      <c r="M81" s="56"/>
      <c r="R81" s="139"/>
      <c r="T81" s="56"/>
    </row>
    <row r="82" spans="1:20" x14ac:dyDescent="0.25">
      <c r="A82" s="53" t="s">
        <v>273</v>
      </c>
      <c r="B82" s="53"/>
      <c r="C82" s="71" t="s">
        <v>142</v>
      </c>
      <c r="D82" s="47">
        <v>8190</v>
      </c>
      <c r="E82" s="170">
        <v>6000</v>
      </c>
      <c r="F82" s="149">
        <v>6000</v>
      </c>
      <c r="G82" s="167">
        <v>6000</v>
      </c>
      <c r="H82" s="140"/>
      <c r="K82" s="139"/>
      <c r="M82" s="56"/>
      <c r="R82" s="139"/>
      <c r="T82" s="56"/>
    </row>
    <row r="83" spans="1:20" x14ac:dyDescent="0.25">
      <c r="A83" s="53" t="s">
        <v>273</v>
      </c>
      <c r="B83" s="53"/>
      <c r="C83" s="71" t="s">
        <v>93</v>
      </c>
      <c r="D83" s="47">
        <v>1320</v>
      </c>
      <c r="E83" s="170">
        <v>600</v>
      </c>
      <c r="F83" s="149">
        <v>600</v>
      </c>
      <c r="G83" s="167">
        <v>600</v>
      </c>
      <c r="H83" s="140"/>
      <c r="K83" s="139"/>
      <c r="M83" s="56"/>
      <c r="R83" s="139"/>
      <c r="T83" s="56"/>
    </row>
    <row r="84" spans="1:20" x14ac:dyDescent="0.25">
      <c r="A84" s="53" t="s">
        <v>273</v>
      </c>
      <c r="B84" s="144"/>
      <c r="C84" s="71" t="s">
        <v>292</v>
      </c>
      <c r="D84" s="47">
        <v>0</v>
      </c>
      <c r="E84" s="170">
        <v>1200</v>
      </c>
      <c r="F84" s="149">
        <v>1200</v>
      </c>
      <c r="G84" s="167">
        <v>1200</v>
      </c>
      <c r="H84" s="140"/>
      <c r="K84" s="139"/>
      <c r="M84" s="56"/>
      <c r="R84" s="139"/>
      <c r="T84" s="56"/>
    </row>
    <row r="85" spans="1:20" ht="22.5" x14ac:dyDescent="0.25">
      <c r="A85" s="63" t="s">
        <v>201</v>
      </c>
      <c r="B85" s="63" t="s">
        <v>202</v>
      </c>
      <c r="C85" s="64" t="s">
        <v>203</v>
      </c>
      <c r="D85" s="49">
        <f t="shared" ref="D85:G85" si="24">D86+D92</f>
        <v>10570</v>
      </c>
      <c r="E85" s="49">
        <f t="shared" si="24"/>
        <v>0</v>
      </c>
      <c r="F85" s="49">
        <f t="shared" si="24"/>
        <v>0</v>
      </c>
      <c r="G85" s="49">
        <f t="shared" si="24"/>
        <v>0</v>
      </c>
      <c r="K85" s="139"/>
      <c r="M85" s="56"/>
      <c r="R85" s="139"/>
      <c r="T85" s="56"/>
    </row>
    <row r="86" spans="1:20" x14ac:dyDescent="0.25">
      <c r="A86" s="65" t="s">
        <v>17</v>
      </c>
      <c r="B86" s="65" t="s">
        <v>85</v>
      </c>
      <c r="C86" s="66" t="s">
        <v>86</v>
      </c>
      <c r="D86" s="43">
        <f t="shared" ref="D86:G86" si="25">D87</f>
        <v>2370</v>
      </c>
      <c r="E86" s="43">
        <f t="shared" si="25"/>
        <v>0</v>
      </c>
      <c r="F86" s="43">
        <f t="shared" si="25"/>
        <v>0</v>
      </c>
      <c r="G86" s="43">
        <f t="shared" si="25"/>
        <v>0</v>
      </c>
      <c r="K86" s="139"/>
      <c r="M86" s="56"/>
      <c r="R86" s="139"/>
      <c r="T86" s="56"/>
    </row>
    <row r="87" spans="1:20" x14ac:dyDescent="0.25">
      <c r="A87" s="67" t="s">
        <v>17</v>
      </c>
      <c r="B87" s="67" t="s">
        <v>87</v>
      </c>
      <c r="C87" s="68" t="s">
        <v>88</v>
      </c>
      <c r="D87" s="44">
        <f>SUM(D88:D91)</f>
        <v>2370</v>
      </c>
      <c r="E87" s="44">
        <f t="shared" ref="E87:G87" si="26">SUM(E88:E91)</f>
        <v>0</v>
      </c>
      <c r="F87" s="44">
        <f t="shared" si="26"/>
        <v>0</v>
      </c>
      <c r="G87" s="44">
        <f t="shared" si="26"/>
        <v>0</v>
      </c>
      <c r="K87" s="139"/>
      <c r="M87" s="56"/>
      <c r="R87" s="139"/>
      <c r="T87" s="56"/>
    </row>
    <row r="88" spans="1:20" x14ac:dyDescent="0.25">
      <c r="A88" s="53" t="s">
        <v>273</v>
      </c>
      <c r="B88" s="72"/>
      <c r="C88" s="73" t="s">
        <v>195</v>
      </c>
      <c r="D88" s="45">
        <v>1050</v>
      </c>
      <c r="E88" s="171">
        <v>0</v>
      </c>
      <c r="F88" s="150">
        <v>0</v>
      </c>
      <c r="G88" s="167">
        <v>0</v>
      </c>
      <c r="K88" s="139"/>
      <c r="M88" s="56"/>
      <c r="R88" s="139"/>
      <c r="T88" s="56"/>
    </row>
    <row r="89" spans="1:20" x14ac:dyDescent="0.25">
      <c r="A89" s="53" t="s">
        <v>273</v>
      </c>
      <c r="B89" s="72"/>
      <c r="C89" s="73" t="s">
        <v>206</v>
      </c>
      <c r="D89" s="45">
        <v>950</v>
      </c>
      <c r="E89" s="171">
        <v>0</v>
      </c>
      <c r="F89" s="150">
        <v>0</v>
      </c>
      <c r="G89" s="167">
        <v>0</v>
      </c>
      <c r="K89" s="139"/>
      <c r="M89" s="56"/>
      <c r="R89" s="139"/>
      <c r="T89" s="56"/>
    </row>
    <row r="90" spans="1:20" x14ac:dyDescent="0.25">
      <c r="A90" s="53" t="s">
        <v>273</v>
      </c>
      <c r="B90" s="72"/>
      <c r="C90" s="73" t="s">
        <v>208</v>
      </c>
      <c r="D90" s="45">
        <v>170</v>
      </c>
      <c r="E90" s="171">
        <v>0</v>
      </c>
      <c r="F90" s="150">
        <v>0</v>
      </c>
      <c r="G90" s="167">
        <v>0</v>
      </c>
      <c r="K90" s="139"/>
      <c r="M90" s="56"/>
      <c r="R90" s="139"/>
      <c r="T90" s="56"/>
    </row>
    <row r="91" spans="1:20" x14ac:dyDescent="0.25">
      <c r="A91" s="53" t="s">
        <v>273</v>
      </c>
      <c r="B91" s="72"/>
      <c r="C91" s="73" t="s">
        <v>142</v>
      </c>
      <c r="D91" s="45">
        <v>200</v>
      </c>
      <c r="E91" s="171">
        <v>0</v>
      </c>
      <c r="F91" s="150">
        <v>0</v>
      </c>
      <c r="G91" s="167">
        <v>0</v>
      </c>
      <c r="K91" s="139"/>
      <c r="M91" s="56"/>
      <c r="R91" s="139"/>
      <c r="T91" s="56"/>
    </row>
    <row r="92" spans="1:20" ht="15.75" customHeight="1" x14ac:dyDescent="0.25">
      <c r="A92" s="65" t="s">
        <v>17</v>
      </c>
      <c r="B92" s="65" t="s">
        <v>37</v>
      </c>
      <c r="C92" s="66" t="s">
        <v>38</v>
      </c>
      <c r="D92" s="43">
        <f t="shared" ref="D92:G92" si="27">D93</f>
        <v>8200</v>
      </c>
      <c r="E92" s="43">
        <f t="shared" si="27"/>
        <v>0</v>
      </c>
      <c r="F92" s="43">
        <f t="shared" si="27"/>
        <v>0</v>
      </c>
      <c r="G92" s="43">
        <f t="shared" si="27"/>
        <v>0</v>
      </c>
      <c r="K92" s="139"/>
      <c r="M92" s="56"/>
      <c r="R92" s="139"/>
      <c r="T92" s="56"/>
    </row>
    <row r="93" spans="1:20" ht="12.75" customHeight="1" x14ac:dyDescent="0.25">
      <c r="A93" s="67" t="s">
        <v>17</v>
      </c>
      <c r="B93" s="67" t="s">
        <v>210</v>
      </c>
      <c r="C93" s="68" t="s">
        <v>211</v>
      </c>
      <c r="D93" s="44">
        <f>SUM(D94:D97)</f>
        <v>8200</v>
      </c>
      <c r="E93" s="44">
        <f t="shared" ref="E93:G93" si="28">SUM(E94:E97)</f>
        <v>0</v>
      </c>
      <c r="F93" s="44">
        <f t="shared" si="28"/>
        <v>0</v>
      </c>
      <c r="G93" s="44">
        <f t="shared" si="28"/>
        <v>0</v>
      </c>
      <c r="K93" s="139"/>
      <c r="M93" s="56"/>
      <c r="R93" s="139"/>
      <c r="T93" s="56"/>
    </row>
    <row r="94" spans="1:20" x14ac:dyDescent="0.25">
      <c r="A94" s="53" t="s">
        <v>275</v>
      </c>
      <c r="B94" s="72"/>
      <c r="C94" s="73" t="s">
        <v>195</v>
      </c>
      <c r="D94" s="45">
        <v>5750</v>
      </c>
      <c r="E94" s="171">
        <v>0</v>
      </c>
      <c r="F94" s="150">
        <v>0</v>
      </c>
      <c r="G94" s="167">
        <v>0</v>
      </c>
      <c r="M94" s="56"/>
      <c r="T94" s="56"/>
    </row>
    <row r="95" spans="1:20" x14ac:dyDescent="0.25">
      <c r="A95" s="53" t="s">
        <v>275</v>
      </c>
      <c r="B95" s="72"/>
      <c r="C95" s="73" t="s">
        <v>149</v>
      </c>
      <c r="D95" s="45">
        <v>700</v>
      </c>
      <c r="E95" s="171">
        <v>0</v>
      </c>
      <c r="F95" s="150">
        <v>0</v>
      </c>
      <c r="G95" s="167">
        <v>0</v>
      </c>
      <c r="M95" s="56"/>
      <c r="T95" s="56"/>
    </row>
    <row r="96" spans="1:20" x14ac:dyDescent="0.25">
      <c r="A96" s="53" t="s">
        <v>275</v>
      </c>
      <c r="B96" s="72"/>
      <c r="C96" s="73" t="s">
        <v>142</v>
      </c>
      <c r="D96" s="45">
        <v>1000</v>
      </c>
      <c r="E96" s="171">
        <v>0</v>
      </c>
      <c r="F96" s="150">
        <v>0</v>
      </c>
      <c r="G96" s="167">
        <v>0</v>
      </c>
      <c r="M96" s="57"/>
      <c r="T96" s="56"/>
    </row>
    <row r="97" spans="1:20" x14ac:dyDescent="0.25">
      <c r="A97" s="53" t="s">
        <v>275</v>
      </c>
      <c r="B97" s="72"/>
      <c r="C97" s="73" t="s">
        <v>93</v>
      </c>
      <c r="D97" s="45">
        <v>750</v>
      </c>
      <c r="E97" s="171">
        <v>0</v>
      </c>
      <c r="F97" s="150">
        <v>0</v>
      </c>
      <c r="G97" s="167">
        <v>0</v>
      </c>
      <c r="T97" s="57"/>
    </row>
    <row r="98" spans="1:20" ht="22.5" x14ac:dyDescent="0.25">
      <c r="A98" s="63" t="s">
        <v>201</v>
      </c>
      <c r="B98" s="63" t="s">
        <v>216</v>
      </c>
      <c r="C98" s="64" t="s">
        <v>217</v>
      </c>
      <c r="D98" s="49">
        <f t="shared" ref="D98:G98" si="29">D99</f>
        <v>2941.63</v>
      </c>
      <c r="E98" s="49">
        <f t="shared" si="29"/>
        <v>0</v>
      </c>
      <c r="F98" s="49">
        <f t="shared" si="29"/>
        <v>0</v>
      </c>
      <c r="G98" s="49">
        <f t="shared" si="29"/>
        <v>0</v>
      </c>
    </row>
    <row r="99" spans="1:20" x14ac:dyDescent="0.25">
      <c r="A99" s="65" t="s">
        <v>17</v>
      </c>
      <c r="B99" s="65" t="s">
        <v>37</v>
      </c>
      <c r="C99" s="66" t="s">
        <v>38</v>
      </c>
      <c r="D99" s="43">
        <f t="shared" ref="D99:G99" si="30">D100+D103</f>
        <v>2941.63</v>
      </c>
      <c r="E99" s="43">
        <f t="shared" si="30"/>
        <v>0</v>
      </c>
      <c r="F99" s="43">
        <f t="shared" si="30"/>
        <v>0</v>
      </c>
      <c r="G99" s="43">
        <f t="shared" si="30"/>
        <v>0</v>
      </c>
    </row>
    <row r="100" spans="1:20" ht="20.25" customHeight="1" x14ac:dyDescent="0.25">
      <c r="A100" s="67" t="s">
        <v>17</v>
      </c>
      <c r="B100" s="67" t="s">
        <v>39</v>
      </c>
      <c r="C100" s="68" t="s">
        <v>40</v>
      </c>
      <c r="D100" s="44">
        <f t="shared" ref="D100:G101" si="31">D101</f>
        <v>289.63</v>
      </c>
      <c r="E100" s="44">
        <f t="shared" si="31"/>
        <v>0</v>
      </c>
      <c r="F100" s="44">
        <f t="shared" si="31"/>
        <v>0</v>
      </c>
      <c r="G100" s="44">
        <f t="shared" si="31"/>
        <v>0</v>
      </c>
    </row>
    <row r="101" spans="1:20" x14ac:dyDescent="0.25">
      <c r="A101" s="69" t="s">
        <v>17</v>
      </c>
      <c r="B101" s="69" t="s">
        <v>218</v>
      </c>
      <c r="C101" s="70" t="s">
        <v>219</v>
      </c>
      <c r="D101" s="46">
        <f t="shared" si="31"/>
        <v>289.63</v>
      </c>
      <c r="E101" s="46">
        <f t="shared" si="31"/>
        <v>0</v>
      </c>
      <c r="F101" s="46">
        <f t="shared" si="31"/>
        <v>0</v>
      </c>
      <c r="G101" s="46">
        <f t="shared" si="31"/>
        <v>0</v>
      </c>
    </row>
    <row r="102" spans="1:20" x14ac:dyDescent="0.25">
      <c r="A102" s="53" t="s">
        <v>278</v>
      </c>
      <c r="B102" s="53"/>
      <c r="C102" s="71" t="s">
        <v>96</v>
      </c>
      <c r="D102" s="47">
        <v>289.63</v>
      </c>
      <c r="E102" s="170">
        <v>0</v>
      </c>
      <c r="F102" s="149">
        <v>0</v>
      </c>
      <c r="G102" s="167">
        <v>0</v>
      </c>
    </row>
    <row r="103" spans="1:20" x14ac:dyDescent="0.25">
      <c r="A103" s="67" t="s">
        <v>17</v>
      </c>
      <c r="B103" s="67" t="s">
        <v>210</v>
      </c>
      <c r="C103" s="68" t="s">
        <v>211</v>
      </c>
      <c r="D103" s="44">
        <f t="shared" ref="D103:G103" si="32">D104+D105</f>
        <v>2652</v>
      </c>
      <c r="E103" s="44">
        <f t="shared" si="32"/>
        <v>0</v>
      </c>
      <c r="F103" s="44">
        <f t="shared" si="32"/>
        <v>0</v>
      </c>
      <c r="G103" s="44">
        <f t="shared" si="32"/>
        <v>0</v>
      </c>
    </row>
    <row r="104" spans="1:20" x14ac:dyDescent="0.25">
      <c r="A104" s="72" t="s">
        <v>275</v>
      </c>
      <c r="B104" s="72"/>
      <c r="C104" s="73" t="s">
        <v>96</v>
      </c>
      <c r="D104" s="45">
        <v>2652</v>
      </c>
      <c r="E104" s="171">
        <v>0</v>
      </c>
      <c r="F104" s="150">
        <v>0</v>
      </c>
      <c r="G104" s="167">
        <v>0</v>
      </c>
    </row>
    <row r="105" spans="1:20" x14ac:dyDescent="0.25">
      <c r="A105" s="72" t="s">
        <v>275</v>
      </c>
      <c r="B105" s="72"/>
      <c r="C105" s="73" t="s">
        <v>96</v>
      </c>
      <c r="D105" s="45">
        <v>0</v>
      </c>
      <c r="E105" s="171">
        <v>0</v>
      </c>
      <c r="F105" s="150">
        <v>0</v>
      </c>
      <c r="G105" s="167">
        <v>0</v>
      </c>
    </row>
    <row r="106" spans="1:20" ht="22.5" x14ac:dyDescent="0.25">
      <c r="A106" s="63" t="s">
        <v>201</v>
      </c>
      <c r="B106" s="63" t="s">
        <v>222</v>
      </c>
      <c r="C106" s="64" t="s">
        <v>339</v>
      </c>
      <c r="D106" s="49">
        <f>D107+D117</f>
        <v>1124</v>
      </c>
      <c r="E106" s="49">
        <f t="shared" ref="E106:G106" si="33">E107+E117</f>
        <v>2982</v>
      </c>
      <c r="F106" s="49">
        <f t="shared" si="33"/>
        <v>2982</v>
      </c>
      <c r="G106" s="49">
        <f t="shared" si="33"/>
        <v>2982</v>
      </c>
    </row>
    <row r="107" spans="1:20" x14ac:dyDescent="0.25">
      <c r="A107" s="65" t="s">
        <v>17</v>
      </c>
      <c r="B107" s="65" t="s">
        <v>37</v>
      </c>
      <c r="C107" s="66" t="s">
        <v>211</v>
      </c>
      <c r="D107" s="43">
        <f t="shared" ref="D107:G107" si="34">D108</f>
        <v>995</v>
      </c>
      <c r="E107" s="43">
        <f t="shared" si="34"/>
        <v>2687</v>
      </c>
      <c r="F107" s="43">
        <f t="shared" si="34"/>
        <v>2687</v>
      </c>
      <c r="G107" s="43">
        <f t="shared" si="34"/>
        <v>2687</v>
      </c>
    </row>
    <row r="108" spans="1:20" ht="16.5" customHeight="1" x14ac:dyDescent="0.25">
      <c r="A108" s="67" t="s">
        <v>17</v>
      </c>
      <c r="B108" s="67" t="s">
        <v>210</v>
      </c>
      <c r="C108" s="68" t="s">
        <v>211</v>
      </c>
      <c r="D108" s="44">
        <f>SUM(D109:D116)</f>
        <v>995</v>
      </c>
      <c r="E108" s="44">
        <f t="shared" ref="E108:G108" si="35">SUM(E109:E116)</f>
        <v>2687</v>
      </c>
      <c r="F108" s="44">
        <f t="shared" si="35"/>
        <v>2687</v>
      </c>
      <c r="G108" s="44">
        <f t="shared" si="35"/>
        <v>2687</v>
      </c>
    </row>
    <row r="109" spans="1:20" x14ac:dyDescent="0.25">
      <c r="A109" s="53" t="s">
        <v>273</v>
      </c>
      <c r="B109" s="53">
        <v>322</v>
      </c>
      <c r="C109" s="71" t="s">
        <v>365</v>
      </c>
      <c r="D109" s="47">
        <v>995</v>
      </c>
      <c r="E109" s="170">
        <v>1464</v>
      </c>
      <c r="F109" s="149">
        <v>1627</v>
      </c>
      <c r="G109" s="167">
        <v>1627</v>
      </c>
    </row>
    <row r="110" spans="1:20" x14ac:dyDescent="0.25">
      <c r="A110" s="53" t="s">
        <v>273</v>
      </c>
      <c r="B110" s="53">
        <v>322</v>
      </c>
      <c r="C110" s="71" t="s">
        <v>363</v>
      </c>
      <c r="D110" s="47">
        <v>0</v>
      </c>
      <c r="E110" s="170">
        <v>0</v>
      </c>
      <c r="F110" s="149">
        <v>0</v>
      </c>
      <c r="G110" s="167">
        <v>0</v>
      </c>
    </row>
    <row r="111" spans="1:20" x14ac:dyDescent="0.25">
      <c r="A111" s="53"/>
      <c r="B111" s="53">
        <v>322</v>
      </c>
      <c r="C111" s="71" t="s">
        <v>363</v>
      </c>
      <c r="D111" s="47">
        <v>0</v>
      </c>
      <c r="E111" s="170">
        <v>0</v>
      </c>
      <c r="F111" s="149">
        <v>0</v>
      </c>
      <c r="G111" s="167">
        <v>1060</v>
      </c>
    </row>
    <row r="112" spans="1:20" x14ac:dyDescent="0.25">
      <c r="A112" s="53"/>
      <c r="B112" s="53">
        <v>322</v>
      </c>
      <c r="C112" s="71" t="s">
        <v>363</v>
      </c>
      <c r="D112" s="47">
        <v>0</v>
      </c>
      <c r="E112" s="170">
        <v>954</v>
      </c>
      <c r="F112" s="149">
        <v>0</v>
      </c>
      <c r="G112" s="167">
        <v>0</v>
      </c>
    </row>
    <row r="113" spans="1:14" x14ac:dyDescent="0.25">
      <c r="A113" s="53"/>
      <c r="B113" s="53">
        <v>322</v>
      </c>
      <c r="C113" s="71" t="s">
        <v>363</v>
      </c>
      <c r="D113" s="47">
        <v>0</v>
      </c>
      <c r="E113" s="170">
        <v>0</v>
      </c>
      <c r="F113" s="149">
        <v>0</v>
      </c>
      <c r="G113" s="167">
        <v>0</v>
      </c>
    </row>
    <row r="114" spans="1:14" x14ac:dyDescent="0.25">
      <c r="A114" s="53"/>
      <c r="B114" s="53">
        <v>322</v>
      </c>
      <c r="C114" s="71" t="s">
        <v>363</v>
      </c>
      <c r="D114" s="47">
        <v>0</v>
      </c>
      <c r="E114" s="170">
        <v>0</v>
      </c>
      <c r="F114" s="149">
        <v>1060</v>
      </c>
      <c r="G114" s="167">
        <v>0</v>
      </c>
    </row>
    <row r="115" spans="1:14" x14ac:dyDescent="0.25">
      <c r="A115" s="53"/>
      <c r="B115" s="53">
        <v>322</v>
      </c>
      <c r="C115" s="71" t="s">
        <v>364</v>
      </c>
      <c r="D115" s="47">
        <v>0</v>
      </c>
      <c r="E115" s="170">
        <v>163</v>
      </c>
      <c r="F115" s="149">
        <v>0</v>
      </c>
      <c r="G115" s="167">
        <v>0</v>
      </c>
    </row>
    <row r="116" spans="1:14" x14ac:dyDescent="0.25">
      <c r="A116" s="53"/>
      <c r="B116" s="53">
        <v>322</v>
      </c>
      <c r="C116" s="71" t="s">
        <v>364</v>
      </c>
      <c r="D116" s="47">
        <v>0</v>
      </c>
      <c r="E116" s="170">
        <v>106</v>
      </c>
      <c r="F116" s="149">
        <v>0</v>
      </c>
      <c r="G116" s="167">
        <v>0</v>
      </c>
    </row>
    <row r="117" spans="1:14" x14ac:dyDescent="0.25">
      <c r="A117" s="67" t="s">
        <v>17</v>
      </c>
      <c r="B117" s="67" t="s">
        <v>39</v>
      </c>
      <c r="C117" s="66" t="s">
        <v>40</v>
      </c>
      <c r="D117" s="44">
        <f t="shared" ref="D117:G117" si="36">D118</f>
        <v>129</v>
      </c>
      <c r="E117" s="44">
        <f t="shared" si="36"/>
        <v>295</v>
      </c>
      <c r="F117" s="44">
        <f t="shared" si="36"/>
        <v>295</v>
      </c>
      <c r="G117" s="44">
        <f t="shared" si="36"/>
        <v>295</v>
      </c>
      <c r="L117" s="122"/>
      <c r="M117" s="122"/>
      <c r="N117" s="122"/>
    </row>
    <row r="118" spans="1:14" x14ac:dyDescent="0.25">
      <c r="A118" s="69" t="s">
        <v>17</v>
      </c>
      <c r="B118" s="69" t="s">
        <v>347</v>
      </c>
      <c r="C118" s="66" t="s">
        <v>219</v>
      </c>
      <c r="D118" s="46">
        <f>D119+D120</f>
        <v>129</v>
      </c>
      <c r="E118" s="46">
        <f t="shared" ref="E118:G118" si="37">E119+E120</f>
        <v>295</v>
      </c>
      <c r="F118" s="46">
        <f t="shared" si="37"/>
        <v>295</v>
      </c>
      <c r="G118" s="46">
        <f t="shared" si="37"/>
        <v>295</v>
      </c>
      <c r="L118" s="122"/>
      <c r="M118" s="122"/>
      <c r="N118" s="122"/>
    </row>
    <row r="119" spans="1:14" x14ac:dyDescent="0.25">
      <c r="A119" s="53" t="s">
        <v>279</v>
      </c>
      <c r="B119" s="72">
        <v>322</v>
      </c>
      <c r="C119" s="73" t="s">
        <v>348</v>
      </c>
      <c r="D119" s="45">
        <v>129</v>
      </c>
      <c r="E119" s="171">
        <v>212</v>
      </c>
      <c r="F119" s="150">
        <v>212</v>
      </c>
      <c r="G119" s="145">
        <v>212</v>
      </c>
      <c r="L119" s="122"/>
      <c r="M119" s="122"/>
      <c r="N119" s="122"/>
    </row>
    <row r="120" spans="1:14" x14ac:dyDescent="0.25">
      <c r="A120" s="53" t="s">
        <v>279</v>
      </c>
      <c r="B120" s="72">
        <v>322</v>
      </c>
      <c r="C120" s="73" t="s">
        <v>349</v>
      </c>
      <c r="D120" s="45">
        <v>0</v>
      </c>
      <c r="E120" s="171">
        <v>83</v>
      </c>
      <c r="F120" s="150">
        <v>83</v>
      </c>
      <c r="G120" s="145">
        <v>83</v>
      </c>
      <c r="L120" s="122"/>
      <c r="M120" s="122"/>
      <c r="N120" s="122"/>
    </row>
    <row r="121" spans="1:14" ht="22.5" x14ac:dyDescent="0.25">
      <c r="A121" s="63" t="s">
        <v>201</v>
      </c>
      <c r="B121" s="63" t="s">
        <v>225</v>
      </c>
      <c r="C121" s="64" t="s">
        <v>338</v>
      </c>
      <c r="D121" s="49">
        <f t="shared" ref="D121:G121" si="38">D122+D128</f>
        <v>5860</v>
      </c>
      <c r="E121" s="49">
        <f t="shared" si="38"/>
        <v>14600</v>
      </c>
      <c r="F121" s="49">
        <f t="shared" si="38"/>
        <v>12650</v>
      </c>
      <c r="G121" s="49">
        <f t="shared" si="38"/>
        <v>12650</v>
      </c>
      <c r="L121" s="122"/>
      <c r="M121" s="122"/>
      <c r="N121" s="122"/>
    </row>
    <row r="122" spans="1:14" x14ac:dyDescent="0.25">
      <c r="A122" s="65" t="s">
        <v>17</v>
      </c>
      <c r="B122" s="65" t="s">
        <v>85</v>
      </c>
      <c r="C122" s="66" t="s">
        <v>86</v>
      </c>
      <c r="D122" s="43">
        <f t="shared" ref="D122:G122" si="39">D123</f>
        <v>1380</v>
      </c>
      <c r="E122" s="43">
        <f t="shared" si="39"/>
        <v>6260</v>
      </c>
      <c r="F122" s="43">
        <f t="shared" si="39"/>
        <v>4310</v>
      </c>
      <c r="G122" s="43">
        <f t="shared" si="39"/>
        <v>4310</v>
      </c>
      <c r="L122" s="122"/>
      <c r="M122" s="122"/>
      <c r="N122" s="122"/>
    </row>
    <row r="123" spans="1:14" x14ac:dyDescent="0.25">
      <c r="A123" s="67" t="s">
        <v>17</v>
      </c>
      <c r="B123" s="67" t="s">
        <v>87</v>
      </c>
      <c r="C123" s="68" t="s">
        <v>88</v>
      </c>
      <c r="D123" s="44">
        <f>SUM(D124:D127)</f>
        <v>1380</v>
      </c>
      <c r="E123" s="44">
        <f t="shared" ref="E123:G123" si="40">SUM(E124:E127)</f>
        <v>6260</v>
      </c>
      <c r="F123" s="44">
        <f t="shared" si="40"/>
        <v>4310</v>
      </c>
      <c r="G123" s="44">
        <f t="shared" si="40"/>
        <v>4310</v>
      </c>
      <c r="L123" s="122"/>
      <c r="M123" s="122"/>
      <c r="N123" s="122"/>
    </row>
    <row r="124" spans="1:14" x14ac:dyDescent="0.25">
      <c r="A124" s="53" t="s">
        <v>273</v>
      </c>
      <c r="B124" s="72">
        <v>311</v>
      </c>
      <c r="C124" s="73" t="s">
        <v>360</v>
      </c>
      <c r="D124" s="45">
        <v>500</v>
      </c>
      <c r="E124" s="171">
        <v>2800</v>
      </c>
      <c r="F124" s="150">
        <v>2800</v>
      </c>
      <c r="G124" s="145">
        <v>2800</v>
      </c>
      <c r="L124" s="122"/>
      <c r="M124" s="122"/>
      <c r="N124" s="122"/>
    </row>
    <row r="125" spans="1:14" x14ac:dyDescent="0.25">
      <c r="A125" s="53" t="s">
        <v>273</v>
      </c>
      <c r="B125" s="72">
        <v>311</v>
      </c>
      <c r="C125" s="73" t="s">
        <v>361</v>
      </c>
      <c r="D125" s="45">
        <v>650</v>
      </c>
      <c r="E125" s="171">
        <v>2500</v>
      </c>
      <c r="F125" s="150">
        <v>900</v>
      </c>
      <c r="G125" s="145">
        <v>900</v>
      </c>
      <c r="L125" s="122"/>
      <c r="M125" s="122"/>
      <c r="N125" s="122"/>
    </row>
    <row r="126" spans="1:14" ht="22.5" x14ac:dyDescent="0.25">
      <c r="A126" s="53" t="s">
        <v>273</v>
      </c>
      <c r="B126" s="72">
        <v>313</v>
      </c>
      <c r="C126" s="73" t="s">
        <v>362</v>
      </c>
      <c r="D126" s="45">
        <v>150</v>
      </c>
      <c r="E126" s="171">
        <v>500</v>
      </c>
      <c r="F126" s="150">
        <v>150</v>
      </c>
      <c r="G126" s="145">
        <v>150</v>
      </c>
      <c r="L126" s="122"/>
      <c r="M126" s="122"/>
      <c r="N126" s="122"/>
    </row>
    <row r="127" spans="1:14" x14ac:dyDescent="0.25">
      <c r="A127" s="53" t="s">
        <v>273</v>
      </c>
      <c r="B127" s="72">
        <v>313</v>
      </c>
      <c r="C127" s="73" t="s">
        <v>322</v>
      </c>
      <c r="D127" s="45">
        <v>80</v>
      </c>
      <c r="E127" s="171">
        <v>460</v>
      </c>
      <c r="F127" s="150">
        <v>460</v>
      </c>
      <c r="G127" s="145">
        <v>460</v>
      </c>
      <c r="L127" s="122"/>
      <c r="M127" s="122"/>
      <c r="N127" s="122"/>
    </row>
    <row r="128" spans="1:14" x14ac:dyDescent="0.25">
      <c r="A128" s="65" t="s">
        <v>17</v>
      </c>
      <c r="B128" s="65" t="s">
        <v>37</v>
      </c>
      <c r="C128" s="66" t="s">
        <v>38</v>
      </c>
      <c r="D128" s="43">
        <f t="shared" ref="D128:G128" si="41">D129</f>
        <v>4480</v>
      </c>
      <c r="E128" s="43">
        <f t="shared" si="41"/>
        <v>8340</v>
      </c>
      <c r="F128" s="43">
        <f t="shared" si="41"/>
        <v>8340</v>
      </c>
      <c r="G128" s="43">
        <f t="shared" si="41"/>
        <v>8340</v>
      </c>
      <c r="L128" s="122"/>
      <c r="M128" s="122"/>
      <c r="N128" s="122"/>
    </row>
    <row r="129" spans="1:14" ht="14.25" customHeight="1" x14ac:dyDescent="0.25">
      <c r="A129" s="67" t="s">
        <v>17</v>
      </c>
      <c r="B129" s="67" t="s">
        <v>210</v>
      </c>
      <c r="C129" s="68" t="s">
        <v>211</v>
      </c>
      <c r="D129" s="44">
        <f>SUM(D130:D134)</f>
        <v>4480</v>
      </c>
      <c r="E129" s="44">
        <f t="shared" ref="E129:G129" si="42">SUM(E130:E134)</f>
        <v>8340</v>
      </c>
      <c r="F129" s="44">
        <f t="shared" si="42"/>
        <v>8340</v>
      </c>
      <c r="G129" s="44">
        <f t="shared" si="42"/>
        <v>8340</v>
      </c>
      <c r="L129" s="122"/>
      <c r="M129" s="122"/>
      <c r="N129" s="122"/>
    </row>
    <row r="130" spans="1:14" x14ac:dyDescent="0.25">
      <c r="A130" s="72" t="s">
        <v>275</v>
      </c>
      <c r="B130" s="72">
        <v>311</v>
      </c>
      <c r="C130" s="73" t="s">
        <v>227</v>
      </c>
      <c r="D130" s="45">
        <v>2630</v>
      </c>
      <c r="E130" s="171">
        <v>5100</v>
      </c>
      <c r="F130" s="150">
        <v>5100</v>
      </c>
      <c r="G130" s="145">
        <v>5100</v>
      </c>
      <c r="L130" s="122"/>
      <c r="M130" s="122"/>
      <c r="N130" s="122"/>
    </row>
    <row r="131" spans="1:14" x14ac:dyDescent="0.25">
      <c r="A131" s="72" t="s">
        <v>275</v>
      </c>
      <c r="B131" s="72">
        <v>312</v>
      </c>
      <c r="C131" s="73" t="s">
        <v>149</v>
      </c>
      <c r="D131" s="45">
        <v>750</v>
      </c>
      <c r="E131" s="171">
        <v>1200</v>
      </c>
      <c r="F131" s="150">
        <v>1200</v>
      </c>
      <c r="G131" s="145">
        <v>1200</v>
      </c>
      <c r="L131" s="122"/>
      <c r="M131" s="122"/>
      <c r="N131" s="122"/>
    </row>
    <row r="132" spans="1:14" x14ac:dyDescent="0.25">
      <c r="A132" s="72" t="s">
        <v>275</v>
      </c>
      <c r="B132" s="72">
        <v>312</v>
      </c>
      <c r="C132" s="73" t="s">
        <v>149</v>
      </c>
      <c r="D132" s="45">
        <v>100</v>
      </c>
      <c r="E132" s="171">
        <v>100</v>
      </c>
      <c r="F132" s="150">
        <v>100</v>
      </c>
      <c r="G132" s="145">
        <v>100</v>
      </c>
      <c r="L132" s="122"/>
      <c r="M132" s="122"/>
      <c r="N132" s="122"/>
    </row>
    <row r="133" spans="1:14" x14ac:dyDescent="0.25">
      <c r="A133" s="72" t="s">
        <v>275</v>
      </c>
      <c r="B133" s="72">
        <v>313</v>
      </c>
      <c r="C133" s="73" t="s">
        <v>231</v>
      </c>
      <c r="D133" s="45">
        <v>450</v>
      </c>
      <c r="E133" s="171">
        <v>840</v>
      </c>
      <c r="F133" s="150">
        <v>840</v>
      </c>
      <c r="G133" s="145">
        <v>840</v>
      </c>
      <c r="L133" s="122"/>
      <c r="M133" s="122"/>
      <c r="N133" s="122"/>
    </row>
    <row r="134" spans="1:14" x14ac:dyDescent="0.25">
      <c r="A134" s="72" t="s">
        <v>275</v>
      </c>
      <c r="B134" s="72">
        <v>321</v>
      </c>
      <c r="C134" s="73" t="s">
        <v>237</v>
      </c>
      <c r="D134" s="45">
        <v>550</v>
      </c>
      <c r="E134" s="171">
        <v>1100</v>
      </c>
      <c r="F134" s="150">
        <v>1100</v>
      </c>
      <c r="G134" s="145">
        <v>1100</v>
      </c>
      <c r="L134" s="122"/>
      <c r="M134" s="122"/>
      <c r="N134" s="122"/>
    </row>
    <row r="135" spans="1:14" ht="22.5" x14ac:dyDescent="0.25">
      <c r="A135" s="63" t="s">
        <v>201</v>
      </c>
      <c r="B135" s="63" t="s">
        <v>238</v>
      </c>
      <c r="C135" s="64" t="s">
        <v>239</v>
      </c>
      <c r="D135" s="49">
        <f t="shared" ref="D135:G137" si="43">D136</f>
        <v>6250</v>
      </c>
      <c r="E135" s="49">
        <f t="shared" si="43"/>
        <v>0</v>
      </c>
      <c r="F135" s="49">
        <f t="shared" si="43"/>
        <v>0</v>
      </c>
      <c r="G135" s="49">
        <f t="shared" si="43"/>
        <v>0</v>
      </c>
      <c r="L135" s="122"/>
      <c r="M135" s="122"/>
      <c r="N135" s="122"/>
    </row>
    <row r="136" spans="1:14" x14ac:dyDescent="0.25">
      <c r="A136" s="65" t="s">
        <v>17</v>
      </c>
      <c r="B136" s="65" t="s">
        <v>37</v>
      </c>
      <c r="C136" s="66" t="s">
        <v>38</v>
      </c>
      <c r="D136" s="43">
        <f t="shared" si="43"/>
        <v>6250</v>
      </c>
      <c r="E136" s="43">
        <f t="shared" si="43"/>
        <v>0</v>
      </c>
      <c r="F136" s="43">
        <f t="shared" si="43"/>
        <v>0</v>
      </c>
      <c r="G136" s="43">
        <f t="shared" si="43"/>
        <v>0</v>
      </c>
      <c r="L136" s="122"/>
      <c r="M136" s="122"/>
      <c r="N136" s="122"/>
    </row>
    <row r="137" spans="1:14" x14ac:dyDescent="0.25">
      <c r="A137" s="67" t="s">
        <v>17</v>
      </c>
      <c r="B137" s="67" t="s">
        <v>210</v>
      </c>
      <c r="C137" s="68" t="s">
        <v>211</v>
      </c>
      <c r="D137" s="44">
        <f t="shared" si="43"/>
        <v>6250</v>
      </c>
      <c r="E137" s="44">
        <f t="shared" si="43"/>
        <v>0</v>
      </c>
      <c r="F137" s="44">
        <f t="shared" si="43"/>
        <v>0</v>
      </c>
      <c r="G137" s="44">
        <f t="shared" si="43"/>
        <v>0</v>
      </c>
      <c r="L137" s="122"/>
      <c r="M137" s="122"/>
      <c r="N137" s="122"/>
    </row>
    <row r="138" spans="1:14" x14ac:dyDescent="0.25">
      <c r="A138" s="72" t="s">
        <v>275</v>
      </c>
      <c r="B138" s="72"/>
      <c r="C138" s="73" t="s">
        <v>96</v>
      </c>
      <c r="D138" s="45">
        <v>6250</v>
      </c>
      <c r="E138" s="171">
        <v>0</v>
      </c>
      <c r="F138" s="150">
        <v>0</v>
      </c>
      <c r="G138" s="167">
        <v>0</v>
      </c>
      <c r="L138" s="122"/>
      <c r="M138" s="122"/>
      <c r="N138" s="122"/>
    </row>
    <row r="139" spans="1:14" x14ac:dyDescent="0.25">
      <c r="A139" s="63" t="s">
        <v>82</v>
      </c>
      <c r="B139" s="63" t="s">
        <v>243</v>
      </c>
      <c r="C139" s="64" t="s">
        <v>244</v>
      </c>
      <c r="D139" s="49">
        <f t="shared" ref="D139:G140" si="44">D140</f>
        <v>3517</v>
      </c>
      <c r="E139" s="49">
        <f t="shared" si="44"/>
        <v>4000</v>
      </c>
      <c r="F139" s="49">
        <f t="shared" si="44"/>
        <v>4000</v>
      </c>
      <c r="G139" s="49">
        <f t="shared" si="44"/>
        <v>4000</v>
      </c>
      <c r="H139" s="142"/>
      <c r="L139" s="122"/>
      <c r="M139" s="122"/>
      <c r="N139" s="122"/>
    </row>
    <row r="140" spans="1:14" x14ac:dyDescent="0.25">
      <c r="A140" s="65" t="s">
        <v>17</v>
      </c>
      <c r="B140" s="65" t="s">
        <v>85</v>
      </c>
      <c r="C140" s="66" t="s">
        <v>86</v>
      </c>
      <c r="D140" s="43">
        <f t="shared" si="44"/>
        <v>3517</v>
      </c>
      <c r="E140" s="43">
        <f t="shared" si="44"/>
        <v>4000</v>
      </c>
      <c r="F140" s="43">
        <f t="shared" si="44"/>
        <v>4000</v>
      </c>
      <c r="G140" s="43">
        <f t="shared" si="44"/>
        <v>4000</v>
      </c>
      <c r="H140" s="142"/>
      <c r="L140" s="122"/>
      <c r="M140" s="122"/>
      <c r="N140" s="122"/>
    </row>
    <row r="141" spans="1:14" x14ac:dyDescent="0.25">
      <c r="A141" s="67" t="s">
        <v>17</v>
      </c>
      <c r="B141" s="67" t="s">
        <v>102</v>
      </c>
      <c r="C141" s="68" t="s">
        <v>103</v>
      </c>
      <c r="D141" s="44">
        <f>D142+D143</f>
        <v>3517</v>
      </c>
      <c r="E141" s="44">
        <f t="shared" ref="E141:G141" si="45">E142+E143</f>
        <v>4000</v>
      </c>
      <c r="F141" s="44">
        <f t="shared" si="45"/>
        <v>4000</v>
      </c>
      <c r="G141" s="44">
        <f t="shared" si="45"/>
        <v>4000</v>
      </c>
      <c r="H141" s="142"/>
      <c r="L141" s="122"/>
      <c r="M141" s="122"/>
      <c r="N141" s="122"/>
    </row>
    <row r="142" spans="1:14" x14ac:dyDescent="0.25">
      <c r="A142" s="72" t="s">
        <v>274</v>
      </c>
      <c r="B142" s="72"/>
      <c r="C142" s="73" t="s">
        <v>295</v>
      </c>
      <c r="D142" s="45">
        <v>3517</v>
      </c>
      <c r="E142" s="171">
        <v>4000</v>
      </c>
      <c r="F142" s="150">
        <v>4000</v>
      </c>
      <c r="G142" s="167">
        <v>4000</v>
      </c>
      <c r="H142" s="142"/>
      <c r="L142" s="122"/>
      <c r="M142" s="122"/>
      <c r="N142" s="122"/>
    </row>
    <row r="143" spans="1:14" x14ac:dyDescent="0.25">
      <c r="A143" s="72" t="s">
        <v>274</v>
      </c>
      <c r="B143" s="72"/>
      <c r="C143" s="73" t="s">
        <v>296</v>
      </c>
      <c r="D143" s="45">
        <v>0</v>
      </c>
      <c r="E143" s="171">
        <v>0</v>
      </c>
      <c r="F143" s="150">
        <v>0</v>
      </c>
      <c r="G143" s="167">
        <v>0</v>
      </c>
      <c r="H143" s="142"/>
      <c r="L143" s="122"/>
      <c r="M143" s="122"/>
      <c r="N143" s="122"/>
    </row>
    <row r="144" spans="1:14" x14ac:dyDescent="0.25">
      <c r="A144" s="74" t="s">
        <v>79</v>
      </c>
      <c r="B144" s="74" t="s">
        <v>255</v>
      </c>
      <c r="C144" s="75" t="s">
        <v>256</v>
      </c>
      <c r="D144" s="48">
        <f t="shared" ref="D144:G145" si="46">D145</f>
        <v>7350</v>
      </c>
      <c r="E144" s="48">
        <f t="shared" si="46"/>
        <v>2500</v>
      </c>
      <c r="F144" s="48">
        <f t="shared" si="46"/>
        <v>1500</v>
      </c>
      <c r="G144" s="48">
        <f t="shared" si="46"/>
        <v>1500</v>
      </c>
      <c r="L144" s="122"/>
      <c r="M144" s="122"/>
      <c r="N144" s="122"/>
    </row>
    <row r="145" spans="1:14" x14ac:dyDescent="0.25">
      <c r="A145" s="63" t="s">
        <v>82</v>
      </c>
      <c r="B145" s="63" t="s">
        <v>257</v>
      </c>
      <c r="C145" s="64" t="s">
        <v>256</v>
      </c>
      <c r="D145" s="49">
        <f t="shared" si="46"/>
        <v>7350</v>
      </c>
      <c r="E145" s="49">
        <f t="shared" si="46"/>
        <v>2500</v>
      </c>
      <c r="F145" s="49">
        <f t="shared" si="46"/>
        <v>1500</v>
      </c>
      <c r="G145" s="49">
        <f t="shared" si="46"/>
        <v>1500</v>
      </c>
      <c r="L145" s="122"/>
      <c r="M145" s="122"/>
      <c r="N145" s="122"/>
    </row>
    <row r="146" spans="1:14" x14ac:dyDescent="0.25">
      <c r="A146" s="65" t="s">
        <v>17</v>
      </c>
      <c r="B146" s="65" t="s">
        <v>85</v>
      </c>
      <c r="C146" s="66" t="s">
        <v>86</v>
      </c>
      <c r="D146" s="43">
        <f t="shared" ref="D146:G146" si="47">D147+D151</f>
        <v>7350</v>
      </c>
      <c r="E146" s="43">
        <f t="shared" si="47"/>
        <v>2500</v>
      </c>
      <c r="F146" s="43">
        <f t="shared" si="47"/>
        <v>1500</v>
      </c>
      <c r="G146" s="43">
        <f t="shared" si="47"/>
        <v>1500</v>
      </c>
      <c r="L146" s="122"/>
      <c r="M146" s="122"/>
      <c r="N146" s="122"/>
    </row>
    <row r="147" spans="1:14" x14ac:dyDescent="0.25">
      <c r="A147" s="67" t="s">
        <v>17</v>
      </c>
      <c r="B147" s="67" t="s">
        <v>102</v>
      </c>
      <c r="C147" s="68" t="s">
        <v>103</v>
      </c>
      <c r="D147" s="44">
        <f>SUM(D148:D150)</f>
        <v>2000</v>
      </c>
      <c r="E147" s="44">
        <f t="shared" ref="E147:G147" si="48">SUM(E148:E150)</f>
        <v>2500</v>
      </c>
      <c r="F147" s="44">
        <f t="shared" si="48"/>
        <v>1500</v>
      </c>
      <c r="G147" s="44">
        <f t="shared" si="48"/>
        <v>1500</v>
      </c>
      <c r="L147" s="122"/>
      <c r="M147" s="122"/>
      <c r="N147" s="122"/>
    </row>
    <row r="148" spans="1:14" x14ac:dyDescent="0.25">
      <c r="A148" s="72" t="s">
        <v>274</v>
      </c>
      <c r="B148" s="72"/>
      <c r="C148" s="73" t="s">
        <v>258</v>
      </c>
      <c r="D148" s="45">
        <v>1708</v>
      </c>
      <c r="E148" s="171">
        <v>1500</v>
      </c>
      <c r="F148" s="150">
        <v>1500</v>
      </c>
      <c r="G148" s="167">
        <v>1500</v>
      </c>
    </row>
    <row r="149" spans="1:14" x14ac:dyDescent="0.25">
      <c r="A149" s="72" t="s">
        <v>274</v>
      </c>
      <c r="B149" s="72"/>
      <c r="C149" s="73" t="s">
        <v>261</v>
      </c>
      <c r="D149" s="45">
        <v>292</v>
      </c>
      <c r="E149" s="171">
        <v>0</v>
      </c>
      <c r="F149" s="150">
        <v>0</v>
      </c>
      <c r="G149" s="167">
        <v>0</v>
      </c>
    </row>
    <row r="150" spans="1:14" x14ac:dyDescent="0.25">
      <c r="A150" s="72"/>
      <c r="B150" s="72"/>
      <c r="C150" s="73" t="s">
        <v>263</v>
      </c>
      <c r="D150" s="45">
        <v>0</v>
      </c>
      <c r="E150" s="171">
        <v>1000</v>
      </c>
      <c r="F150" s="150">
        <v>0</v>
      </c>
      <c r="G150" s="167">
        <v>0</v>
      </c>
    </row>
    <row r="151" spans="1:14" x14ac:dyDescent="0.25">
      <c r="A151" s="69" t="s">
        <v>17</v>
      </c>
      <c r="B151" s="69" t="s">
        <v>111</v>
      </c>
      <c r="C151" s="70" t="s">
        <v>112</v>
      </c>
      <c r="D151" s="46">
        <f t="shared" ref="D151:G151" si="49">D152</f>
        <v>5350</v>
      </c>
      <c r="E151" s="46">
        <f t="shared" si="49"/>
        <v>0</v>
      </c>
      <c r="F151" s="46">
        <f t="shared" si="49"/>
        <v>0</v>
      </c>
      <c r="G151" s="46">
        <f t="shared" si="49"/>
        <v>0</v>
      </c>
    </row>
    <row r="152" spans="1:14" x14ac:dyDescent="0.25">
      <c r="A152" s="72" t="s">
        <v>274</v>
      </c>
      <c r="B152" s="53"/>
      <c r="C152" s="71" t="s">
        <v>263</v>
      </c>
      <c r="D152" s="47">
        <v>5350</v>
      </c>
      <c r="E152" s="170">
        <v>0</v>
      </c>
      <c r="F152" s="149">
        <v>0</v>
      </c>
      <c r="G152" s="167">
        <v>0</v>
      </c>
    </row>
    <row r="153" spans="1:14" x14ac:dyDescent="0.25">
      <c r="A153" s="72"/>
      <c r="B153" s="53"/>
      <c r="C153" s="71"/>
      <c r="D153" s="47"/>
      <c r="E153" s="47"/>
      <c r="F153" s="47"/>
      <c r="G153" s="47"/>
    </row>
    <row r="154" spans="1:14" x14ac:dyDescent="0.25">
      <c r="A154" s="72"/>
      <c r="B154" s="53"/>
      <c r="C154" s="71"/>
      <c r="D154" s="47"/>
      <c r="E154" s="47"/>
      <c r="F154" s="47"/>
      <c r="G154" s="47"/>
    </row>
    <row r="155" spans="1:14" ht="36.75" x14ac:dyDescent="0.25">
      <c r="C155" s="172" t="s">
        <v>369</v>
      </c>
      <c r="D155" s="175">
        <v>1255750</v>
      </c>
      <c r="E155" s="174">
        <v>1282950</v>
      </c>
      <c r="F155" s="173">
        <v>1328450</v>
      </c>
      <c r="G155" s="174">
        <v>1378450</v>
      </c>
    </row>
    <row r="156" spans="1:14" ht="15.75" thickBot="1" x14ac:dyDescent="0.3">
      <c r="C156" s="177" t="s">
        <v>272</v>
      </c>
      <c r="D156" s="178">
        <v>148853.63</v>
      </c>
      <c r="E156" s="178">
        <v>152866</v>
      </c>
      <c r="F156" s="178">
        <v>149453</v>
      </c>
      <c r="G156" s="178">
        <v>149453</v>
      </c>
    </row>
    <row r="157" spans="1:14" x14ac:dyDescent="0.25">
      <c r="D157" s="183">
        <f>SUM(D155:D156)</f>
        <v>1404603.63</v>
      </c>
      <c r="E157" s="54">
        <f>SUM(E155:E156)</f>
        <v>1435816</v>
      </c>
      <c r="F157" s="183">
        <f t="shared" ref="F157:G157" si="50">SUM(F155:F156)</f>
        <v>1477903</v>
      </c>
      <c r="G157" s="176">
        <f t="shared" si="50"/>
        <v>1527903</v>
      </c>
    </row>
    <row r="158" spans="1:14" ht="15.75" thickBot="1" x14ac:dyDescent="0.3">
      <c r="A158" s="72" t="s">
        <v>274</v>
      </c>
      <c r="B158" s="72" t="s">
        <v>98</v>
      </c>
      <c r="C158" s="182" t="s">
        <v>122</v>
      </c>
      <c r="D158" s="179">
        <v>39817</v>
      </c>
      <c r="E158" s="180">
        <v>36000</v>
      </c>
      <c r="F158" s="179">
        <v>36000</v>
      </c>
      <c r="G158" s="181">
        <v>36000</v>
      </c>
    </row>
    <row r="159" spans="1:14" ht="15.75" thickBot="1" x14ac:dyDescent="0.3">
      <c r="C159" s="184" t="s">
        <v>370</v>
      </c>
      <c r="D159" s="186">
        <f>D157+D158</f>
        <v>1444420.63</v>
      </c>
      <c r="E159" s="188">
        <f>E157+E158</f>
        <v>1471816</v>
      </c>
      <c r="F159" s="187">
        <f t="shared" ref="F159:G159" si="51">F157+F158</f>
        <v>1513903</v>
      </c>
      <c r="G159" s="185">
        <f t="shared" si="51"/>
        <v>1563903</v>
      </c>
    </row>
  </sheetData>
  <mergeCells count="1">
    <mergeCell ref="A1:D1"/>
  </mergeCells>
  <pageMargins left="0.39370078740157499" right="0.196850393700787" top="0.39370078740157499" bottom="0.63976377952755903" header="0.39370078740157499" footer="0.39370078740157499"/>
  <pageSetup paperSize="9" scale="75" fitToHeight="0" orientation="portrait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7"/>
  <sheetViews>
    <sheetView showGridLines="0" tabSelected="1" topLeftCell="A192" workbookViewId="0">
      <selection activeCell="D227" sqref="D227"/>
    </sheetView>
  </sheetViews>
  <sheetFormatPr defaultRowHeight="15" x14ac:dyDescent="0.25"/>
  <cols>
    <col min="1" max="1" width="13" style="32" customWidth="1"/>
    <col min="2" max="2" width="13.42578125" style="32" customWidth="1"/>
    <col min="3" max="3" width="50" style="32" customWidth="1"/>
    <col min="4" max="5" width="12.85546875" style="32" customWidth="1"/>
    <col min="6" max="6" width="12.5703125" style="32" customWidth="1"/>
    <col min="7" max="7" width="12.28515625" style="32" customWidth="1"/>
    <col min="8" max="16384" width="9.140625" style="32"/>
  </cols>
  <sheetData>
    <row r="1" spans="1:7" ht="15.75" customHeight="1" x14ac:dyDescent="0.25">
      <c r="A1" s="86" t="s">
        <v>305</v>
      </c>
      <c r="B1" s="85"/>
      <c r="C1" s="85"/>
      <c r="D1" s="85"/>
      <c r="E1" s="85"/>
    </row>
    <row r="2" spans="1:7" ht="15.75" x14ac:dyDescent="0.25">
      <c r="A2" s="89"/>
      <c r="B2" s="89"/>
      <c r="C2" s="88" t="s">
        <v>372</v>
      </c>
      <c r="D2" s="89"/>
      <c r="E2" s="89"/>
      <c r="F2" s="90"/>
      <c r="G2" s="87"/>
    </row>
    <row r="3" spans="1:7" ht="18.75" x14ac:dyDescent="0.3">
      <c r="A3" s="80"/>
      <c r="B3" s="80"/>
      <c r="C3" s="143" t="s">
        <v>267</v>
      </c>
      <c r="D3" s="80"/>
      <c r="E3" s="80"/>
      <c r="F3" s="147"/>
      <c r="G3" s="147"/>
    </row>
    <row r="4" spans="1:7" ht="4.5" customHeight="1" x14ac:dyDescent="0.25"/>
    <row r="5" spans="1:7" ht="22.5" x14ac:dyDescent="0.25">
      <c r="A5" s="41" t="s">
        <v>1</v>
      </c>
      <c r="B5" s="41" t="s">
        <v>2</v>
      </c>
      <c r="C5" s="41" t="s">
        <v>74</v>
      </c>
      <c r="D5" s="20" t="s">
        <v>306</v>
      </c>
      <c r="E5" s="165" t="s">
        <v>307</v>
      </c>
      <c r="F5" s="166" t="s">
        <v>308</v>
      </c>
      <c r="G5" s="168" t="s">
        <v>309</v>
      </c>
    </row>
    <row r="6" spans="1:7" ht="12.75" customHeight="1" x14ac:dyDescent="0.25">
      <c r="A6" s="1" t="s">
        <v>0</v>
      </c>
      <c r="B6" s="1" t="s">
        <v>0</v>
      </c>
      <c r="C6" s="39" t="s">
        <v>75</v>
      </c>
      <c r="D6" s="2">
        <f>D7</f>
        <v>1404603.63</v>
      </c>
      <c r="E6" s="2">
        <f t="shared" ref="E6:G10" si="0">E7</f>
        <v>1435816</v>
      </c>
      <c r="F6" s="2">
        <f t="shared" si="0"/>
        <v>1477903</v>
      </c>
      <c r="G6" s="2">
        <f t="shared" si="0"/>
        <v>1527903</v>
      </c>
    </row>
    <row r="7" spans="1:7" ht="13.5" customHeight="1" x14ac:dyDescent="0.25">
      <c r="A7" s="3" t="s">
        <v>5</v>
      </c>
      <c r="B7" s="3" t="s">
        <v>6</v>
      </c>
      <c r="C7" s="40" t="s">
        <v>7</v>
      </c>
      <c r="D7" s="23">
        <f>D8</f>
        <v>1404603.63</v>
      </c>
      <c r="E7" s="23">
        <f t="shared" si="0"/>
        <v>1435816</v>
      </c>
      <c r="F7" s="23">
        <f t="shared" si="0"/>
        <v>1477903</v>
      </c>
      <c r="G7" s="23">
        <f>G8</f>
        <v>1527903</v>
      </c>
    </row>
    <row r="8" spans="1:7" ht="13.5" customHeight="1" x14ac:dyDescent="0.25">
      <c r="A8" s="4" t="s">
        <v>8</v>
      </c>
      <c r="B8" s="4" t="s">
        <v>9</v>
      </c>
      <c r="C8" s="37" t="s">
        <v>10</v>
      </c>
      <c r="D8" s="21">
        <f>D9</f>
        <v>1404603.63</v>
      </c>
      <c r="E8" s="21">
        <f t="shared" si="0"/>
        <v>1435816</v>
      </c>
      <c r="F8" s="21">
        <f t="shared" si="0"/>
        <v>1477903</v>
      </c>
      <c r="G8" s="21">
        <f>G9</f>
        <v>1527903</v>
      </c>
    </row>
    <row r="9" spans="1:7" ht="22.5" x14ac:dyDescent="0.25">
      <c r="A9" s="5" t="s">
        <v>11</v>
      </c>
      <c r="B9" s="5" t="s">
        <v>12</v>
      </c>
      <c r="C9" s="38" t="s">
        <v>13</v>
      </c>
      <c r="D9" s="22">
        <f>D10</f>
        <v>1404603.63</v>
      </c>
      <c r="E9" s="22">
        <f t="shared" si="0"/>
        <v>1435816</v>
      </c>
      <c r="F9" s="22">
        <f t="shared" si="0"/>
        <v>1477903</v>
      </c>
      <c r="G9" s="22">
        <f>G10</f>
        <v>1527903</v>
      </c>
    </row>
    <row r="10" spans="1:7" x14ac:dyDescent="0.25">
      <c r="A10" s="6" t="s">
        <v>14</v>
      </c>
      <c r="B10" s="6" t="s">
        <v>15</v>
      </c>
      <c r="C10" s="7" t="s">
        <v>16</v>
      </c>
      <c r="D10" s="8">
        <f>D11</f>
        <v>1404603.63</v>
      </c>
      <c r="E10" s="8">
        <f t="shared" si="0"/>
        <v>1435816</v>
      </c>
      <c r="F10" s="8">
        <f t="shared" si="0"/>
        <v>1477903</v>
      </c>
      <c r="G10" s="42">
        <f t="shared" si="0"/>
        <v>1527903</v>
      </c>
    </row>
    <row r="11" spans="1:7" x14ac:dyDescent="0.25">
      <c r="A11" s="14" t="s">
        <v>76</v>
      </c>
      <c r="B11" s="14" t="s">
        <v>77</v>
      </c>
      <c r="C11" s="15" t="s">
        <v>78</v>
      </c>
      <c r="D11" s="30">
        <f>D12+D68+D195+D215</f>
        <v>1404603.63</v>
      </c>
      <c r="E11" s="30">
        <f>E12+E68+E195+E215</f>
        <v>1435816</v>
      </c>
      <c r="F11" s="30">
        <f>F12+F68+F195+F215</f>
        <v>1477903</v>
      </c>
      <c r="G11" s="30">
        <f>G12+G68+G195+G215</f>
        <v>1527903</v>
      </c>
    </row>
    <row r="12" spans="1:7" x14ac:dyDescent="0.25">
      <c r="A12" s="16" t="s">
        <v>79</v>
      </c>
      <c r="B12" s="16" t="s">
        <v>80</v>
      </c>
      <c r="C12" s="17" t="s">
        <v>81</v>
      </c>
      <c r="D12" s="29">
        <f>D13+D28+D51+D59</f>
        <v>1116997</v>
      </c>
      <c r="E12" s="29">
        <f>E13+E28+E51+E59</f>
        <v>1192084</v>
      </c>
      <c r="F12" s="29">
        <f>F13+F28+F51+F59</f>
        <v>1239621</v>
      </c>
      <c r="G12" s="29">
        <f>G13+G28+G51+G59</f>
        <v>1289621</v>
      </c>
    </row>
    <row r="13" spans="1:7" x14ac:dyDescent="0.25">
      <c r="A13" s="18" t="s">
        <v>82</v>
      </c>
      <c r="B13" s="18" t="s">
        <v>83</v>
      </c>
      <c r="C13" s="19" t="s">
        <v>84</v>
      </c>
      <c r="D13" s="49">
        <f t="shared" ref="D13:F13" si="1">D14</f>
        <v>19672</v>
      </c>
      <c r="E13" s="49">
        <f t="shared" si="1"/>
        <v>19451</v>
      </c>
      <c r="F13" s="49">
        <f t="shared" si="1"/>
        <v>18988</v>
      </c>
      <c r="G13" s="49">
        <f>G14</f>
        <v>18988</v>
      </c>
    </row>
    <row r="14" spans="1:7" x14ac:dyDescent="0.25">
      <c r="A14" s="65" t="s">
        <v>17</v>
      </c>
      <c r="B14" s="65" t="s">
        <v>85</v>
      </c>
      <c r="C14" s="66" t="s">
        <v>86</v>
      </c>
      <c r="D14" s="43">
        <f>D15+D20+D26</f>
        <v>19672</v>
      </c>
      <c r="E14" s="43">
        <f>E15+E20+E26</f>
        <v>19451</v>
      </c>
      <c r="F14" s="43">
        <f>F15+F20+F26</f>
        <v>18988</v>
      </c>
      <c r="G14" s="43">
        <f>G15+G20+G26</f>
        <v>18988</v>
      </c>
    </row>
    <row r="15" spans="1:7" x14ac:dyDescent="0.25">
      <c r="A15" s="67" t="s">
        <v>17</v>
      </c>
      <c r="B15" s="67" t="s">
        <v>87</v>
      </c>
      <c r="C15" s="68" t="s">
        <v>88</v>
      </c>
      <c r="D15" s="44">
        <f t="shared" ref="D15:F15" si="2">D16</f>
        <v>677</v>
      </c>
      <c r="E15" s="44">
        <f t="shared" si="2"/>
        <v>670</v>
      </c>
      <c r="F15" s="44">
        <f t="shared" si="2"/>
        <v>670</v>
      </c>
      <c r="G15" s="44">
        <f>G16</f>
        <v>670</v>
      </c>
    </row>
    <row r="16" spans="1:7" x14ac:dyDescent="0.25">
      <c r="A16" s="69" t="s">
        <v>17</v>
      </c>
      <c r="B16" s="69" t="s">
        <v>89</v>
      </c>
      <c r="C16" s="70" t="s">
        <v>90</v>
      </c>
      <c r="D16" s="46">
        <f>SUM(D17:D19)</f>
        <v>677</v>
      </c>
      <c r="E16" s="46">
        <f t="shared" ref="E16:F16" si="3">SUM(E17:E19)</f>
        <v>670</v>
      </c>
      <c r="F16" s="46">
        <f t="shared" si="3"/>
        <v>670</v>
      </c>
      <c r="G16" s="160">
        <f>SUM(G17:G19)</f>
        <v>670</v>
      </c>
    </row>
    <row r="17" spans="1:7" x14ac:dyDescent="0.25">
      <c r="A17" s="53" t="s">
        <v>91</v>
      </c>
      <c r="B17" s="53" t="s">
        <v>92</v>
      </c>
      <c r="C17" s="71" t="s">
        <v>93</v>
      </c>
      <c r="D17" s="47">
        <v>411</v>
      </c>
      <c r="E17" s="152">
        <v>404</v>
      </c>
      <c r="F17" s="149">
        <v>404</v>
      </c>
      <c r="G17" s="167">
        <v>404</v>
      </c>
    </row>
    <row r="18" spans="1:7" x14ac:dyDescent="0.25">
      <c r="A18" s="53" t="s">
        <v>94</v>
      </c>
      <c r="B18" s="53" t="s">
        <v>95</v>
      </c>
      <c r="C18" s="71" t="s">
        <v>96</v>
      </c>
      <c r="D18" s="47">
        <v>133</v>
      </c>
      <c r="E18" s="155">
        <v>133</v>
      </c>
      <c r="F18" s="149">
        <v>133</v>
      </c>
      <c r="G18" s="167">
        <v>133</v>
      </c>
    </row>
    <row r="19" spans="1:7" x14ac:dyDescent="0.25">
      <c r="A19" s="53" t="s">
        <v>97</v>
      </c>
      <c r="B19" s="53" t="s">
        <v>98</v>
      </c>
      <c r="C19" s="71" t="s">
        <v>99</v>
      </c>
      <c r="D19" s="47">
        <v>133</v>
      </c>
      <c r="E19" s="155">
        <v>133</v>
      </c>
      <c r="F19" s="149">
        <v>133</v>
      </c>
      <c r="G19" s="167">
        <v>133</v>
      </c>
    </row>
    <row r="20" spans="1:7" ht="13.5" customHeight="1" x14ac:dyDescent="0.25">
      <c r="A20" s="67" t="s">
        <v>17</v>
      </c>
      <c r="B20" s="67" t="s">
        <v>102</v>
      </c>
      <c r="C20" s="68" t="s">
        <v>103</v>
      </c>
      <c r="D20" s="44">
        <f>SUM(D21:D25)</f>
        <v>18532</v>
      </c>
      <c r="E20" s="44">
        <f>SUM(E21:E25)</f>
        <v>18318</v>
      </c>
      <c r="F20" s="44">
        <f>SUM(F21:F25)</f>
        <v>18318</v>
      </c>
      <c r="G20" s="161">
        <f>SUM(G21:G25)</f>
        <v>18318</v>
      </c>
    </row>
    <row r="21" spans="1:7" x14ac:dyDescent="0.25">
      <c r="A21" s="72" t="s">
        <v>104</v>
      </c>
      <c r="B21" s="72" t="s">
        <v>92</v>
      </c>
      <c r="C21" s="73" t="s">
        <v>93</v>
      </c>
      <c r="D21" s="45">
        <v>1185</v>
      </c>
      <c r="E21" s="151">
        <v>1295</v>
      </c>
      <c r="F21" s="150">
        <v>1295</v>
      </c>
      <c r="G21" s="145">
        <v>1295</v>
      </c>
    </row>
    <row r="22" spans="1:7" x14ac:dyDescent="0.25">
      <c r="A22" s="72" t="s">
        <v>105</v>
      </c>
      <c r="B22" s="72" t="s">
        <v>95</v>
      </c>
      <c r="C22" s="73" t="s">
        <v>96</v>
      </c>
      <c r="D22" s="45">
        <v>5451</v>
      </c>
      <c r="E22" s="151">
        <v>11130</v>
      </c>
      <c r="F22" s="150">
        <v>11130</v>
      </c>
      <c r="G22" s="145">
        <v>11130</v>
      </c>
    </row>
    <row r="23" spans="1:7" x14ac:dyDescent="0.25">
      <c r="A23" s="72" t="s">
        <v>106</v>
      </c>
      <c r="B23" s="72" t="s">
        <v>98</v>
      </c>
      <c r="C23" s="73" t="s">
        <v>99</v>
      </c>
      <c r="D23" s="45">
        <v>11509</v>
      </c>
      <c r="E23" s="151">
        <v>5533</v>
      </c>
      <c r="F23" s="150">
        <v>5533</v>
      </c>
      <c r="G23" s="145">
        <v>5533</v>
      </c>
    </row>
    <row r="24" spans="1:7" x14ac:dyDescent="0.25">
      <c r="A24" s="72" t="s">
        <v>107</v>
      </c>
      <c r="B24" s="72" t="s">
        <v>100</v>
      </c>
      <c r="C24" s="73" t="s">
        <v>101</v>
      </c>
      <c r="D24" s="45">
        <v>232</v>
      </c>
      <c r="E24" s="151">
        <v>360</v>
      </c>
      <c r="F24" s="150">
        <v>360</v>
      </c>
      <c r="G24" s="145">
        <v>360</v>
      </c>
    </row>
    <row r="25" spans="1:7" x14ac:dyDescent="0.25">
      <c r="A25" s="72" t="s">
        <v>108</v>
      </c>
      <c r="B25" s="72" t="s">
        <v>109</v>
      </c>
      <c r="C25" s="73" t="s">
        <v>110</v>
      </c>
      <c r="D25" s="45">
        <v>155</v>
      </c>
      <c r="E25" s="151">
        <v>0</v>
      </c>
      <c r="F25" s="150">
        <v>0</v>
      </c>
      <c r="G25" s="145">
        <v>0</v>
      </c>
    </row>
    <row r="26" spans="1:7" x14ac:dyDescent="0.25">
      <c r="A26" s="67" t="s">
        <v>17</v>
      </c>
      <c r="B26" s="67" t="s">
        <v>277</v>
      </c>
      <c r="C26" s="68" t="s">
        <v>276</v>
      </c>
      <c r="D26" s="44">
        <f>D27</f>
        <v>463</v>
      </c>
      <c r="E26" s="44">
        <f t="shared" ref="E26:G26" si="4">E27</f>
        <v>463</v>
      </c>
      <c r="F26" s="44">
        <f t="shared" si="4"/>
        <v>0</v>
      </c>
      <c r="G26" s="44">
        <f t="shared" si="4"/>
        <v>0</v>
      </c>
    </row>
    <row r="27" spans="1:7" x14ac:dyDescent="0.25">
      <c r="A27" s="53" t="s">
        <v>113</v>
      </c>
      <c r="B27" s="53">
        <v>323</v>
      </c>
      <c r="C27" s="71" t="s">
        <v>99</v>
      </c>
      <c r="D27" s="47">
        <v>463</v>
      </c>
      <c r="E27" s="158">
        <v>463</v>
      </c>
      <c r="F27" s="149">
        <v>0</v>
      </c>
      <c r="G27" s="169">
        <v>0</v>
      </c>
    </row>
    <row r="28" spans="1:7" ht="18" customHeight="1" x14ac:dyDescent="0.25">
      <c r="A28" s="63" t="s">
        <v>82</v>
      </c>
      <c r="B28" s="63" t="s">
        <v>114</v>
      </c>
      <c r="C28" s="64" t="s">
        <v>115</v>
      </c>
      <c r="D28" s="49">
        <f>D29+D38+D47</f>
        <v>46191</v>
      </c>
      <c r="E28" s="49">
        <f>E29+E38+E47</f>
        <v>53633</v>
      </c>
      <c r="F28" s="49">
        <f>F29+F38+F47</f>
        <v>51633</v>
      </c>
      <c r="G28" s="162">
        <f>G29+G38+G47</f>
        <v>51633</v>
      </c>
    </row>
    <row r="29" spans="1:7" ht="13.5" customHeight="1" x14ac:dyDescent="0.25">
      <c r="A29" s="65" t="s">
        <v>17</v>
      </c>
      <c r="B29" s="65" t="s">
        <v>85</v>
      </c>
      <c r="C29" s="66" t="s">
        <v>86</v>
      </c>
      <c r="D29" s="43">
        <f t="shared" ref="D29:F29" si="5">D30+D33</f>
        <v>34059</v>
      </c>
      <c r="E29" s="43">
        <f>E30+E33</f>
        <v>41533</v>
      </c>
      <c r="F29" s="43">
        <f t="shared" si="5"/>
        <v>41533</v>
      </c>
      <c r="G29" s="163">
        <f>G30+G33</f>
        <v>41533</v>
      </c>
    </row>
    <row r="30" spans="1:7" x14ac:dyDescent="0.25">
      <c r="A30" s="67" t="s">
        <v>17</v>
      </c>
      <c r="B30" s="67" t="s">
        <v>87</v>
      </c>
      <c r="C30" s="68" t="s">
        <v>88</v>
      </c>
      <c r="D30" s="44">
        <f t="shared" ref="D30:F31" si="6">D31</f>
        <v>133</v>
      </c>
      <c r="E30" s="44">
        <f t="shared" si="6"/>
        <v>133</v>
      </c>
      <c r="F30" s="44">
        <f t="shared" si="6"/>
        <v>133</v>
      </c>
      <c r="G30" s="161">
        <f>G31</f>
        <v>133</v>
      </c>
    </row>
    <row r="31" spans="1:7" x14ac:dyDescent="0.25">
      <c r="A31" s="69" t="s">
        <v>17</v>
      </c>
      <c r="B31" s="69" t="s">
        <v>89</v>
      </c>
      <c r="C31" s="70" t="s">
        <v>90</v>
      </c>
      <c r="D31" s="46">
        <f t="shared" si="6"/>
        <v>133</v>
      </c>
      <c r="E31" s="46">
        <f t="shared" si="6"/>
        <v>133</v>
      </c>
      <c r="F31" s="46">
        <f t="shared" si="6"/>
        <v>133</v>
      </c>
      <c r="G31" s="160">
        <f>G32</f>
        <v>133</v>
      </c>
    </row>
    <row r="32" spans="1:7" x14ac:dyDescent="0.25">
      <c r="A32" s="53" t="s">
        <v>116</v>
      </c>
      <c r="B32" s="53" t="s">
        <v>95</v>
      </c>
      <c r="C32" s="71" t="s">
        <v>96</v>
      </c>
      <c r="D32" s="47">
        <v>133</v>
      </c>
      <c r="E32" s="152">
        <v>133</v>
      </c>
      <c r="F32" s="47">
        <v>133</v>
      </c>
      <c r="G32" s="169">
        <v>133</v>
      </c>
    </row>
    <row r="33" spans="1:7" x14ac:dyDescent="0.25">
      <c r="A33" s="67" t="s">
        <v>17</v>
      </c>
      <c r="B33" s="67" t="s">
        <v>102</v>
      </c>
      <c r="C33" s="68" t="s">
        <v>103</v>
      </c>
      <c r="D33" s="44">
        <f>SUM(D34:D37)</f>
        <v>33926</v>
      </c>
      <c r="E33" s="44">
        <f t="shared" ref="E33:G33" si="7">SUM(E34:E37)</f>
        <v>41400</v>
      </c>
      <c r="F33" s="44">
        <f t="shared" si="7"/>
        <v>41400</v>
      </c>
      <c r="G33" s="161">
        <f t="shared" si="7"/>
        <v>41400</v>
      </c>
    </row>
    <row r="34" spans="1:7" x14ac:dyDescent="0.25">
      <c r="A34" s="72" t="s">
        <v>117</v>
      </c>
      <c r="B34" s="72" t="s">
        <v>95</v>
      </c>
      <c r="C34" s="73" t="s">
        <v>96</v>
      </c>
      <c r="D34" s="45">
        <v>30500</v>
      </c>
      <c r="E34" s="151">
        <v>30500</v>
      </c>
      <c r="F34" s="150">
        <v>30500</v>
      </c>
      <c r="G34" s="145">
        <v>30500</v>
      </c>
    </row>
    <row r="35" spans="1:7" x14ac:dyDescent="0.25">
      <c r="A35" s="72" t="s">
        <v>118</v>
      </c>
      <c r="B35" s="72" t="s">
        <v>95</v>
      </c>
      <c r="C35" s="73" t="s">
        <v>119</v>
      </c>
      <c r="D35" s="45">
        <v>400</v>
      </c>
      <c r="E35" s="156">
        <v>400</v>
      </c>
      <c r="F35" s="150">
        <v>400</v>
      </c>
      <c r="G35" s="145">
        <v>400</v>
      </c>
    </row>
    <row r="36" spans="1:7" x14ac:dyDescent="0.25">
      <c r="A36" s="72" t="s">
        <v>120</v>
      </c>
      <c r="B36" s="72" t="s">
        <v>98</v>
      </c>
      <c r="C36" s="73" t="s">
        <v>99</v>
      </c>
      <c r="D36" s="45">
        <v>3026</v>
      </c>
      <c r="E36" s="151">
        <v>4000</v>
      </c>
      <c r="F36" s="150">
        <v>4000</v>
      </c>
      <c r="G36" s="145">
        <v>4000</v>
      </c>
    </row>
    <row r="37" spans="1:7" x14ac:dyDescent="0.25">
      <c r="A37" s="72" t="s">
        <v>343</v>
      </c>
      <c r="B37" s="72">
        <v>323</v>
      </c>
      <c r="C37" s="73" t="s">
        <v>329</v>
      </c>
      <c r="D37" s="45">
        <v>0</v>
      </c>
      <c r="E37" s="159">
        <v>6500</v>
      </c>
      <c r="F37" s="150">
        <v>6500</v>
      </c>
      <c r="G37" s="145">
        <v>6500</v>
      </c>
    </row>
    <row r="38" spans="1:7" x14ac:dyDescent="0.25">
      <c r="A38" s="65" t="s">
        <v>17</v>
      </c>
      <c r="B38" s="65" t="s">
        <v>18</v>
      </c>
      <c r="C38" s="66" t="s">
        <v>19</v>
      </c>
      <c r="D38" s="43">
        <f t="shared" ref="D38:G38" si="8">D39</f>
        <v>10406</v>
      </c>
      <c r="E38" s="43">
        <f t="shared" si="8"/>
        <v>10500</v>
      </c>
      <c r="F38" s="43">
        <f t="shared" si="8"/>
        <v>8500</v>
      </c>
      <c r="G38" s="163">
        <f t="shared" si="8"/>
        <v>8500</v>
      </c>
    </row>
    <row r="39" spans="1:7" x14ac:dyDescent="0.25">
      <c r="A39" s="67" t="s">
        <v>17</v>
      </c>
      <c r="B39" s="67" t="s">
        <v>20</v>
      </c>
      <c r="C39" s="68" t="s">
        <v>21</v>
      </c>
      <c r="D39" s="44">
        <f>SUM(D40:D46)</f>
        <v>10406</v>
      </c>
      <c r="E39" s="44">
        <f t="shared" ref="E39:G39" si="9">SUM(E40:E46)</f>
        <v>10500</v>
      </c>
      <c r="F39" s="44">
        <f t="shared" si="9"/>
        <v>8500</v>
      </c>
      <c r="G39" s="161">
        <f t="shared" si="9"/>
        <v>8500</v>
      </c>
    </row>
    <row r="40" spans="1:7" x14ac:dyDescent="0.25">
      <c r="A40" s="72" t="s">
        <v>123</v>
      </c>
      <c r="B40" s="72" t="s">
        <v>92</v>
      </c>
      <c r="C40" s="73" t="s">
        <v>93</v>
      </c>
      <c r="D40" s="45">
        <v>1577</v>
      </c>
      <c r="E40" s="151">
        <v>2500</v>
      </c>
      <c r="F40" s="150">
        <v>2500</v>
      </c>
      <c r="G40" s="145">
        <v>2500</v>
      </c>
    </row>
    <row r="41" spans="1:7" x14ac:dyDescent="0.25">
      <c r="A41" s="72" t="s">
        <v>124</v>
      </c>
      <c r="B41" s="72" t="s">
        <v>95</v>
      </c>
      <c r="C41" s="73" t="s">
        <v>312</v>
      </c>
      <c r="D41" s="45">
        <v>1000</v>
      </c>
      <c r="E41" s="59">
        <v>1000</v>
      </c>
      <c r="F41" s="150">
        <v>0</v>
      </c>
      <c r="G41" s="145">
        <v>0</v>
      </c>
    </row>
    <row r="42" spans="1:7" x14ac:dyDescent="0.25">
      <c r="A42" s="72" t="s">
        <v>125</v>
      </c>
      <c r="B42" s="72" t="s">
        <v>95</v>
      </c>
      <c r="C42" s="73" t="s">
        <v>96</v>
      </c>
      <c r="D42" s="45">
        <v>3554</v>
      </c>
      <c r="E42" s="151">
        <v>2950</v>
      </c>
      <c r="F42" s="150">
        <v>2950</v>
      </c>
      <c r="G42" s="145">
        <v>2950</v>
      </c>
    </row>
    <row r="43" spans="1:7" x14ac:dyDescent="0.25">
      <c r="A43" s="72" t="s">
        <v>126</v>
      </c>
      <c r="B43" s="72" t="s">
        <v>98</v>
      </c>
      <c r="C43" s="73" t="s">
        <v>313</v>
      </c>
      <c r="D43" s="45">
        <v>1000</v>
      </c>
      <c r="E43" s="59">
        <v>1000</v>
      </c>
      <c r="F43" s="150">
        <v>0</v>
      </c>
      <c r="G43" s="145">
        <v>0</v>
      </c>
    </row>
    <row r="44" spans="1:7" x14ac:dyDescent="0.25">
      <c r="A44" s="72" t="s">
        <v>127</v>
      </c>
      <c r="B44" s="72" t="s">
        <v>98</v>
      </c>
      <c r="C44" s="73" t="s">
        <v>99</v>
      </c>
      <c r="D44" s="45">
        <v>2718</v>
      </c>
      <c r="E44" s="151">
        <v>2600</v>
      </c>
      <c r="F44" s="150">
        <v>2600</v>
      </c>
      <c r="G44" s="145">
        <v>2600</v>
      </c>
    </row>
    <row r="45" spans="1:7" x14ac:dyDescent="0.25">
      <c r="A45" s="72" t="s">
        <v>128</v>
      </c>
      <c r="B45" s="72" t="s">
        <v>100</v>
      </c>
      <c r="C45" s="73" t="s">
        <v>101</v>
      </c>
      <c r="D45" s="45">
        <v>531</v>
      </c>
      <c r="E45" s="151">
        <v>430</v>
      </c>
      <c r="F45" s="150">
        <v>430</v>
      </c>
      <c r="G45" s="145">
        <v>430</v>
      </c>
    </row>
    <row r="46" spans="1:7" ht="18.75" customHeight="1" x14ac:dyDescent="0.25">
      <c r="A46" s="72" t="s">
        <v>129</v>
      </c>
      <c r="B46" s="72" t="s">
        <v>109</v>
      </c>
      <c r="C46" s="73" t="s">
        <v>110</v>
      </c>
      <c r="D46" s="45">
        <v>26</v>
      </c>
      <c r="E46" s="156">
        <v>20</v>
      </c>
      <c r="F46" s="150">
        <v>20</v>
      </c>
      <c r="G46" s="145">
        <v>20</v>
      </c>
    </row>
    <row r="47" spans="1:7" ht="22.5" x14ac:dyDescent="0.25">
      <c r="A47" s="65" t="s">
        <v>17</v>
      </c>
      <c r="B47" s="65" t="s">
        <v>65</v>
      </c>
      <c r="C47" s="66" t="s">
        <v>66</v>
      </c>
      <c r="D47" s="43">
        <f t="shared" ref="D47:F47" si="10">D48</f>
        <v>1726</v>
      </c>
      <c r="E47" s="43">
        <f t="shared" si="10"/>
        <v>1600</v>
      </c>
      <c r="F47" s="43">
        <f t="shared" si="10"/>
        <v>1600</v>
      </c>
      <c r="G47" s="163">
        <f>G48</f>
        <v>1600</v>
      </c>
    </row>
    <row r="48" spans="1:7" x14ac:dyDescent="0.25">
      <c r="A48" s="67" t="s">
        <v>17</v>
      </c>
      <c r="B48" s="67" t="s">
        <v>67</v>
      </c>
      <c r="C48" s="68" t="s">
        <v>68</v>
      </c>
      <c r="D48" s="44">
        <f t="shared" ref="D48:F48" si="11">D49+D50</f>
        <v>1726</v>
      </c>
      <c r="E48" s="44">
        <f t="shared" si="11"/>
        <v>1600</v>
      </c>
      <c r="F48" s="44">
        <f t="shared" si="11"/>
        <v>1600</v>
      </c>
      <c r="G48" s="161">
        <f>G49+G50</f>
        <v>1600</v>
      </c>
    </row>
    <row r="49" spans="1:7" x14ac:dyDescent="0.25">
      <c r="A49" s="72" t="s">
        <v>130</v>
      </c>
      <c r="B49" s="72" t="s">
        <v>98</v>
      </c>
      <c r="C49" s="73" t="s">
        <v>131</v>
      </c>
      <c r="D49" s="45">
        <v>1593</v>
      </c>
      <c r="E49" s="151">
        <v>1500</v>
      </c>
      <c r="F49" s="150">
        <v>1500</v>
      </c>
      <c r="G49" s="145">
        <v>1500</v>
      </c>
    </row>
    <row r="50" spans="1:7" ht="22.5" x14ac:dyDescent="0.25">
      <c r="A50" s="72" t="s">
        <v>132</v>
      </c>
      <c r="B50" s="72" t="s">
        <v>100</v>
      </c>
      <c r="C50" s="73" t="s">
        <v>311</v>
      </c>
      <c r="D50" s="45">
        <v>133</v>
      </c>
      <c r="E50" s="151">
        <v>100</v>
      </c>
      <c r="F50" s="150">
        <v>100</v>
      </c>
      <c r="G50" s="145">
        <v>100</v>
      </c>
    </row>
    <row r="51" spans="1:7" x14ac:dyDescent="0.25">
      <c r="A51" s="63" t="s">
        <v>82</v>
      </c>
      <c r="B51" s="63" t="s">
        <v>133</v>
      </c>
      <c r="C51" s="64" t="s">
        <v>134</v>
      </c>
      <c r="D51" s="49">
        <f t="shared" ref="D51:F53" si="12">D52</f>
        <v>975697</v>
      </c>
      <c r="E51" s="49">
        <f t="shared" si="12"/>
        <v>1056000</v>
      </c>
      <c r="F51" s="49">
        <f t="shared" si="12"/>
        <v>1106000</v>
      </c>
      <c r="G51" s="162">
        <f>G52</f>
        <v>1156000</v>
      </c>
    </row>
    <row r="52" spans="1:7" x14ac:dyDescent="0.25">
      <c r="A52" s="65" t="s">
        <v>17</v>
      </c>
      <c r="B52" s="65" t="s">
        <v>37</v>
      </c>
      <c r="C52" s="66" t="s">
        <v>38</v>
      </c>
      <c r="D52" s="43">
        <f t="shared" si="12"/>
        <v>975697</v>
      </c>
      <c r="E52" s="43">
        <f t="shared" si="12"/>
        <v>1056000</v>
      </c>
      <c r="F52" s="43">
        <f t="shared" si="12"/>
        <v>1106000</v>
      </c>
      <c r="G52" s="163">
        <f>G53</f>
        <v>1156000</v>
      </c>
    </row>
    <row r="53" spans="1:7" x14ac:dyDescent="0.25">
      <c r="A53" s="67" t="s">
        <v>17</v>
      </c>
      <c r="B53" s="67" t="s">
        <v>39</v>
      </c>
      <c r="C53" s="68" t="s">
        <v>40</v>
      </c>
      <c r="D53" s="44">
        <f t="shared" si="12"/>
        <v>975697</v>
      </c>
      <c r="E53" s="44">
        <f t="shared" si="12"/>
        <v>1056000</v>
      </c>
      <c r="F53" s="44">
        <f t="shared" si="12"/>
        <v>1106000</v>
      </c>
      <c r="G53" s="161">
        <f>G54</f>
        <v>1156000</v>
      </c>
    </row>
    <row r="54" spans="1:7" x14ac:dyDescent="0.25">
      <c r="A54" s="69" t="s">
        <v>17</v>
      </c>
      <c r="B54" s="69" t="s">
        <v>41</v>
      </c>
      <c r="C54" s="70" t="s">
        <v>42</v>
      </c>
      <c r="D54" s="46">
        <f t="shared" ref="D54:F54" si="13">SUM(D55:D58)</f>
        <v>975697</v>
      </c>
      <c r="E54" s="46">
        <f t="shared" si="13"/>
        <v>1056000</v>
      </c>
      <c r="F54" s="46">
        <f t="shared" si="13"/>
        <v>1106000</v>
      </c>
      <c r="G54" s="160">
        <f>SUM(G55:G58)</f>
        <v>1156000</v>
      </c>
    </row>
    <row r="55" spans="1:7" x14ac:dyDescent="0.25">
      <c r="A55" s="53" t="s">
        <v>135</v>
      </c>
      <c r="B55" s="53" t="s">
        <v>136</v>
      </c>
      <c r="C55" s="71" t="s">
        <v>137</v>
      </c>
      <c r="D55" s="47">
        <v>9291</v>
      </c>
      <c r="E55" s="152">
        <v>0</v>
      </c>
      <c r="F55" s="149">
        <v>0</v>
      </c>
      <c r="G55" s="169">
        <v>0</v>
      </c>
    </row>
    <row r="56" spans="1:7" x14ac:dyDescent="0.25">
      <c r="A56" s="53" t="s">
        <v>138</v>
      </c>
      <c r="B56" s="53" t="s">
        <v>136</v>
      </c>
      <c r="C56" s="71" t="s">
        <v>139</v>
      </c>
      <c r="D56" s="47">
        <v>827676</v>
      </c>
      <c r="E56" s="155">
        <v>900000</v>
      </c>
      <c r="F56" s="149">
        <v>950000</v>
      </c>
      <c r="G56" s="169">
        <v>1000000</v>
      </c>
    </row>
    <row r="57" spans="1:7" x14ac:dyDescent="0.25">
      <c r="A57" s="53" t="s">
        <v>140</v>
      </c>
      <c r="B57" s="53" t="s">
        <v>141</v>
      </c>
      <c r="C57" s="71" t="s">
        <v>142</v>
      </c>
      <c r="D57" s="47">
        <v>137137</v>
      </c>
      <c r="E57" s="155">
        <v>156000</v>
      </c>
      <c r="F57" s="149">
        <v>156000</v>
      </c>
      <c r="G57" s="169">
        <v>156000</v>
      </c>
    </row>
    <row r="58" spans="1:7" x14ac:dyDescent="0.25">
      <c r="A58" s="53" t="s">
        <v>143</v>
      </c>
      <c r="B58" s="53" t="s">
        <v>141</v>
      </c>
      <c r="C58" s="71" t="s">
        <v>144</v>
      </c>
      <c r="D58" s="47">
        <v>1593</v>
      </c>
      <c r="E58" s="47">
        <v>0</v>
      </c>
      <c r="F58" s="149">
        <v>0</v>
      </c>
      <c r="G58" s="169">
        <v>0</v>
      </c>
    </row>
    <row r="59" spans="1:7" x14ac:dyDescent="0.25">
      <c r="A59" s="63" t="s">
        <v>82</v>
      </c>
      <c r="B59" s="63" t="s">
        <v>145</v>
      </c>
      <c r="C59" s="64" t="s">
        <v>146</v>
      </c>
      <c r="D59" s="49">
        <f t="shared" ref="D59:F61" si="14">D60</f>
        <v>75437</v>
      </c>
      <c r="E59" s="49">
        <f t="shared" si="14"/>
        <v>63000</v>
      </c>
      <c r="F59" s="49">
        <f t="shared" si="14"/>
        <v>63000</v>
      </c>
      <c r="G59" s="162">
        <f>G60</f>
        <v>63000</v>
      </c>
    </row>
    <row r="60" spans="1:7" x14ac:dyDescent="0.25">
      <c r="A60" s="65" t="s">
        <v>17</v>
      </c>
      <c r="B60" s="65" t="s">
        <v>37</v>
      </c>
      <c r="C60" s="66" t="s">
        <v>38</v>
      </c>
      <c r="D60" s="43">
        <f t="shared" si="14"/>
        <v>75437</v>
      </c>
      <c r="E60" s="43">
        <f t="shared" si="14"/>
        <v>63000</v>
      </c>
      <c r="F60" s="43">
        <f t="shared" si="14"/>
        <v>63000</v>
      </c>
      <c r="G60" s="163">
        <f>G61</f>
        <v>63000</v>
      </c>
    </row>
    <row r="61" spans="1:7" x14ac:dyDescent="0.25">
      <c r="A61" s="67" t="s">
        <v>17</v>
      </c>
      <c r="B61" s="67" t="s">
        <v>39</v>
      </c>
      <c r="C61" s="68" t="s">
        <v>40</v>
      </c>
      <c r="D61" s="44">
        <f t="shared" si="14"/>
        <v>75437</v>
      </c>
      <c r="E61" s="44">
        <f t="shared" si="14"/>
        <v>63000</v>
      </c>
      <c r="F61" s="44">
        <f t="shared" si="14"/>
        <v>63000</v>
      </c>
      <c r="G61" s="161">
        <f>G62</f>
        <v>63000</v>
      </c>
    </row>
    <row r="62" spans="1:7" x14ac:dyDescent="0.25">
      <c r="A62" s="69" t="s">
        <v>17</v>
      </c>
      <c r="B62" s="69" t="s">
        <v>41</v>
      </c>
      <c r="C62" s="70" t="s">
        <v>42</v>
      </c>
      <c r="D62" s="46">
        <f t="shared" ref="D62:F62" si="15">SUM(D63:D67)</f>
        <v>75437</v>
      </c>
      <c r="E62" s="46">
        <f t="shared" si="15"/>
        <v>63000</v>
      </c>
      <c r="F62" s="46">
        <f t="shared" si="15"/>
        <v>63000</v>
      </c>
      <c r="G62" s="160">
        <f>SUM(G63:G67)</f>
        <v>63000</v>
      </c>
    </row>
    <row r="63" spans="1:7" x14ac:dyDescent="0.25">
      <c r="A63" s="53" t="s">
        <v>147</v>
      </c>
      <c r="B63" s="53" t="s">
        <v>148</v>
      </c>
      <c r="C63" s="71" t="s">
        <v>149</v>
      </c>
      <c r="D63" s="47">
        <v>47780</v>
      </c>
      <c r="E63" s="155">
        <v>44500</v>
      </c>
      <c r="F63" s="149">
        <v>44500</v>
      </c>
      <c r="G63" s="167">
        <v>44500</v>
      </c>
    </row>
    <row r="64" spans="1:7" x14ac:dyDescent="0.25">
      <c r="A64" s="53" t="s">
        <v>150</v>
      </c>
      <c r="B64" s="53" t="s">
        <v>92</v>
      </c>
      <c r="C64" s="71" t="s">
        <v>93</v>
      </c>
      <c r="D64" s="47">
        <v>14600</v>
      </c>
      <c r="E64" s="155">
        <v>14900</v>
      </c>
      <c r="F64" s="149">
        <v>14900</v>
      </c>
      <c r="G64" s="167">
        <v>14900</v>
      </c>
    </row>
    <row r="65" spans="1:7" ht="22.5" x14ac:dyDescent="0.25">
      <c r="A65" s="53" t="s">
        <v>151</v>
      </c>
      <c r="B65" s="53" t="s">
        <v>100</v>
      </c>
      <c r="C65" s="71" t="s">
        <v>152</v>
      </c>
      <c r="D65" s="47">
        <v>5707</v>
      </c>
      <c r="E65" s="47">
        <v>0</v>
      </c>
      <c r="F65" s="149">
        <v>0</v>
      </c>
      <c r="G65" s="167">
        <v>0</v>
      </c>
    </row>
    <row r="66" spans="1:7" x14ac:dyDescent="0.25">
      <c r="A66" s="53" t="s">
        <v>153</v>
      </c>
      <c r="B66" s="53" t="s">
        <v>100</v>
      </c>
      <c r="C66" s="71" t="s">
        <v>101</v>
      </c>
      <c r="D66" s="47">
        <v>3368</v>
      </c>
      <c r="E66" s="155">
        <v>3600</v>
      </c>
      <c r="F66" s="149">
        <v>3600</v>
      </c>
      <c r="G66" s="167">
        <v>3600</v>
      </c>
    </row>
    <row r="67" spans="1:7" x14ac:dyDescent="0.25">
      <c r="A67" s="53" t="s">
        <v>154</v>
      </c>
      <c r="B67" s="53" t="s">
        <v>109</v>
      </c>
      <c r="C67" s="71" t="s">
        <v>155</v>
      </c>
      <c r="D67" s="47">
        <v>3982</v>
      </c>
      <c r="E67" s="47">
        <v>0</v>
      </c>
      <c r="F67" s="149">
        <v>0</v>
      </c>
      <c r="G67" s="167">
        <v>0</v>
      </c>
    </row>
    <row r="68" spans="1:7" x14ac:dyDescent="0.25">
      <c r="A68" s="74" t="s">
        <v>79</v>
      </c>
      <c r="B68" s="74" t="s">
        <v>156</v>
      </c>
      <c r="C68" s="75" t="s">
        <v>157</v>
      </c>
      <c r="D68" s="48">
        <f>D69+D74+D82+D108+D126+D131+D137+D141+D154+D161+D177+D191</f>
        <v>262596.63</v>
      </c>
      <c r="E68" s="48">
        <f>E69+E74+E82+E108+E126+E131+E137+E141+E154+E161+E177+E191</f>
        <v>229232</v>
      </c>
      <c r="F68" s="48">
        <f>F69+F74+F82+F108+F126+F131+F137+F141+F154+F161+F177+F191</f>
        <v>226782</v>
      </c>
      <c r="G68" s="48">
        <f>G69+G74+G82+G108+G126+G131+G137+G141+G154+G161+G177+G191</f>
        <v>226782</v>
      </c>
    </row>
    <row r="69" spans="1:7" x14ac:dyDescent="0.25">
      <c r="A69" s="63" t="s">
        <v>82</v>
      </c>
      <c r="B69" s="63" t="s">
        <v>158</v>
      </c>
      <c r="C69" s="64" t="s">
        <v>328</v>
      </c>
      <c r="D69" s="49">
        <f>D70</f>
        <v>78260</v>
      </c>
      <c r="E69" s="49">
        <f t="shared" ref="E69:G69" si="16">E70</f>
        <v>0</v>
      </c>
      <c r="F69" s="49">
        <f t="shared" si="16"/>
        <v>0</v>
      </c>
      <c r="G69" s="162">
        <f t="shared" si="16"/>
        <v>0</v>
      </c>
    </row>
    <row r="70" spans="1:7" x14ac:dyDescent="0.25">
      <c r="A70" s="65" t="s">
        <v>17</v>
      </c>
      <c r="B70" s="65" t="s">
        <v>37</v>
      </c>
      <c r="C70" s="66" t="s">
        <v>285</v>
      </c>
      <c r="D70" s="43">
        <f t="shared" ref="D70:F72" si="17">D71</f>
        <v>78260</v>
      </c>
      <c r="E70" s="43">
        <f t="shared" si="17"/>
        <v>0</v>
      </c>
      <c r="F70" s="43">
        <f t="shared" si="17"/>
        <v>0</v>
      </c>
      <c r="G70" s="163">
        <f>G71</f>
        <v>0</v>
      </c>
    </row>
    <row r="71" spans="1:7" x14ac:dyDescent="0.25">
      <c r="A71" s="67" t="s">
        <v>17</v>
      </c>
      <c r="B71" s="67" t="s">
        <v>39</v>
      </c>
      <c r="C71" s="68" t="s">
        <v>40</v>
      </c>
      <c r="D71" s="44">
        <f t="shared" si="17"/>
        <v>78260</v>
      </c>
      <c r="E71" s="44">
        <f t="shared" si="17"/>
        <v>0</v>
      </c>
      <c r="F71" s="44">
        <f t="shared" si="17"/>
        <v>0</v>
      </c>
      <c r="G71" s="161">
        <f>G72</f>
        <v>0</v>
      </c>
    </row>
    <row r="72" spans="1:7" x14ac:dyDescent="0.25">
      <c r="A72" s="69" t="s">
        <v>17</v>
      </c>
      <c r="B72" s="69" t="s">
        <v>41</v>
      </c>
      <c r="C72" s="70" t="s">
        <v>42</v>
      </c>
      <c r="D72" s="46">
        <f t="shared" si="17"/>
        <v>78260</v>
      </c>
      <c r="E72" s="46">
        <f t="shared" si="17"/>
        <v>0</v>
      </c>
      <c r="F72" s="46">
        <f t="shared" si="17"/>
        <v>0</v>
      </c>
      <c r="G72" s="160">
        <f>G73</f>
        <v>0</v>
      </c>
    </row>
    <row r="73" spans="1:7" x14ac:dyDescent="0.25">
      <c r="A73" s="53" t="s">
        <v>161</v>
      </c>
      <c r="B73" s="53" t="s">
        <v>95</v>
      </c>
      <c r="C73" s="71" t="s">
        <v>314</v>
      </c>
      <c r="D73" s="47">
        <v>78260</v>
      </c>
      <c r="E73" s="47">
        <v>0</v>
      </c>
      <c r="F73" s="47">
        <v>0</v>
      </c>
      <c r="G73" s="169">
        <v>0</v>
      </c>
    </row>
    <row r="74" spans="1:7" x14ac:dyDescent="0.25">
      <c r="A74" s="63" t="s">
        <v>82</v>
      </c>
      <c r="B74" s="63" t="s">
        <v>162</v>
      </c>
      <c r="C74" s="64" t="s">
        <v>300</v>
      </c>
      <c r="D74" s="49">
        <f t="shared" ref="D74:G76" si="18">D75</f>
        <v>1063</v>
      </c>
      <c r="E74" s="49">
        <f t="shared" si="18"/>
        <v>1300</v>
      </c>
      <c r="F74" s="49">
        <f t="shared" si="18"/>
        <v>1300</v>
      </c>
      <c r="G74" s="162">
        <f>G75</f>
        <v>1300</v>
      </c>
    </row>
    <row r="75" spans="1:7" x14ac:dyDescent="0.25">
      <c r="A75" s="65" t="s">
        <v>17</v>
      </c>
      <c r="B75" s="65" t="s">
        <v>56</v>
      </c>
      <c r="C75" s="66" t="s">
        <v>57</v>
      </c>
      <c r="D75" s="43">
        <f t="shared" si="18"/>
        <v>1063</v>
      </c>
      <c r="E75" s="43">
        <f t="shared" si="18"/>
        <v>1300</v>
      </c>
      <c r="F75" s="43">
        <f t="shared" si="18"/>
        <v>1300</v>
      </c>
      <c r="G75" s="163">
        <f t="shared" si="18"/>
        <v>1300</v>
      </c>
    </row>
    <row r="76" spans="1:7" x14ac:dyDescent="0.25">
      <c r="A76" s="67" t="s">
        <v>17</v>
      </c>
      <c r="B76" s="67" t="s">
        <v>58</v>
      </c>
      <c r="C76" s="68" t="s">
        <v>59</v>
      </c>
      <c r="D76" s="44">
        <f t="shared" si="18"/>
        <v>1063</v>
      </c>
      <c r="E76" s="44">
        <f t="shared" si="18"/>
        <v>1300</v>
      </c>
      <c r="F76" s="44">
        <f t="shared" si="18"/>
        <v>1300</v>
      </c>
      <c r="G76" s="161">
        <f t="shared" si="18"/>
        <v>1300</v>
      </c>
    </row>
    <row r="77" spans="1:7" x14ac:dyDescent="0.25">
      <c r="A77" s="69" t="s">
        <v>17</v>
      </c>
      <c r="B77" s="69" t="s">
        <v>60</v>
      </c>
      <c r="C77" s="70" t="s">
        <v>61</v>
      </c>
      <c r="D77" s="46">
        <f>SUM(D78:D81)</f>
        <v>1063</v>
      </c>
      <c r="E77" s="46">
        <f t="shared" ref="E77:F77" si="19">SUM(E78:E81)</f>
        <v>1300</v>
      </c>
      <c r="F77" s="46">
        <f t="shared" si="19"/>
        <v>1300</v>
      </c>
      <c r="G77" s="160">
        <f>SUM(G78:G81)</f>
        <v>1300</v>
      </c>
    </row>
    <row r="78" spans="1:7" x14ac:dyDescent="0.25">
      <c r="A78" s="53" t="s">
        <v>163</v>
      </c>
      <c r="B78" s="53" t="s">
        <v>92</v>
      </c>
      <c r="C78" s="71" t="s">
        <v>93</v>
      </c>
      <c r="D78" s="47">
        <v>531</v>
      </c>
      <c r="E78" s="155">
        <v>800</v>
      </c>
      <c r="F78" s="149">
        <v>800</v>
      </c>
      <c r="G78" s="167">
        <v>800</v>
      </c>
    </row>
    <row r="79" spans="1:7" x14ac:dyDescent="0.25">
      <c r="A79" s="53" t="s">
        <v>164</v>
      </c>
      <c r="B79" s="53" t="s">
        <v>95</v>
      </c>
      <c r="C79" s="71" t="s">
        <v>165</v>
      </c>
      <c r="D79" s="47">
        <v>133</v>
      </c>
      <c r="E79" s="155">
        <v>100</v>
      </c>
      <c r="F79" s="149">
        <v>100</v>
      </c>
      <c r="G79" s="167">
        <v>100</v>
      </c>
    </row>
    <row r="80" spans="1:7" x14ac:dyDescent="0.25">
      <c r="A80" s="53" t="s">
        <v>166</v>
      </c>
      <c r="B80" s="53" t="s">
        <v>98</v>
      </c>
      <c r="C80" s="71" t="s">
        <v>99</v>
      </c>
      <c r="D80" s="47">
        <v>266</v>
      </c>
      <c r="E80" s="155">
        <v>300</v>
      </c>
      <c r="F80" s="149">
        <v>300</v>
      </c>
      <c r="G80" s="167">
        <v>300</v>
      </c>
    </row>
    <row r="81" spans="1:8" s="76" customFormat="1" x14ac:dyDescent="0.25">
      <c r="A81" s="53" t="s">
        <v>167</v>
      </c>
      <c r="B81" s="53" t="s">
        <v>100</v>
      </c>
      <c r="C81" s="71" t="s">
        <v>101</v>
      </c>
      <c r="D81" s="47">
        <v>133</v>
      </c>
      <c r="E81" s="155">
        <v>100</v>
      </c>
      <c r="F81" s="149">
        <v>100</v>
      </c>
      <c r="G81" s="167">
        <v>100</v>
      </c>
      <c r="H81" s="32"/>
    </row>
    <row r="82" spans="1:8" ht="22.5" x14ac:dyDescent="0.25">
      <c r="A82" s="63" t="s">
        <v>82</v>
      </c>
      <c r="B82" s="63" t="s">
        <v>168</v>
      </c>
      <c r="C82" s="64" t="s">
        <v>169</v>
      </c>
      <c r="D82" s="49">
        <f>D83+D93</f>
        <v>32923</v>
      </c>
      <c r="E82" s="49">
        <f>E83+E93</f>
        <v>28250</v>
      </c>
      <c r="F82" s="49">
        <f t="shared" ref="F82:G82" si="20">F83+F93</f>
        <v>27750</v>
      </c>
      <c r="G82" s="49">
        <f t="shared" si="20"/>
        <v>27750</v>
      </c>
    </row>
    <row r="83" spans="1:8" ht="26.25" customHeight="1" x14ac:dyDescent="0.25">
      <c r="A83" s="65" t="s">
        <v>17</v>
      </c>
      <c r="B83" s="65" t="s">
        <v>27</v>
      </c>
      <c r="C83" s="66" t="s">
        <v>28</v>
      </c>
      <c r="D83" s="43">
        <f t="shared" ref="D83:F84" si="21">D84</f>
        <v>6966</v>
      </c>
      <c r="E83" s="43">
        <f t="shared" si="21"/>
        <v>3800</v>
      </c>
      <c r="F83" s="43">
        <f t="shared" si="21"/>
        <v>3300</v>
      </c>
      <c r="G83" s="163">
        <f>G84</f>
        <v>3300</v>
      </c>
    </row>
    <row r="84" spans="1:8" ht="22.5" x14ac:dyDescent="0.25">
      <c r="A84" s="67" t="s">
        <v>17</v>
      </c>
      <c r="B84" s="67" t="s">
        <v>29</v>
      </c>
      <c r="C84" s="68" t="s">
        <v>30</v>
      </c>
      <c r="D84" s="44">
        <f t="shared" si="21"/>
        <v>6966</v>
      </c>
      <c r="E84" s="44">
        <f t="shared" si="21"/>
        <v>3800</v>
      </c>
      <c r="F84" s="44">
        <f t="shared" si="21"/>
        <v>3300</v>
      </c>
      <c r="G84" s="161">
        <f>G85</f>
        <v>3300</v>
      </c>
    </row>
    <row r="85" spans="1:8" x14ac:dyDescent="0.25">
      <c r="A85" s="69" t="s">
        <v>17</v>
      </c>
      <c r="B85" s="69" t="s">
        <v>31</v>
      </c>
      <c r="C85" s="70" t="s">
        <v>32</v>
      </c>
      <c r="D85" s="46">
        <f>SUM(D86:D92)</f>
        <v>6966</v>
      </c>
      <c r="E85" s="46">
        <f>SUM(E86:E92)</f>
        <v>3800</v>
      </c>
      <c r="F85" s="46">
        <f t="shared" ref="F85" si="22">SUM(F86:F92)</f>
        <v>3300</v>
      </c>
      <c r="G85" s="160">
        <f>SUM(G86:G92)</f>
        <v>3300</v>
      </c>
    </row>
    <row r="86" spans="1:8" x14ac:dyDescent="0.25">
      <c r="A86" s="53" t="s">
        <v>170</v>
      </c>
      <c r="B86" s="53" t="s">
        <v>148</v>
      </c>
      <c r="C86" s="71" t="s">
        <v>149</v>
      </c>
      <c r="D86" s="47">
        <v>2654</v>
      </c>
      <c r="E86" s="155">
        <v>1500</v>
      </c>
      <c r="F86" s="149">
        <v>1500</v>
      </c>
      <c r="G86" s="169">
        <v>1500</v>
      </c>
    </row>
    <row r="87" spans="1:8" x14ac:dyDescent="0.25">
      <c r="A87" s="53" t="s">
        <v>171</v>
      </c>
      <c r="B87" s="53" t="s">
        <v>148</v>
      </c>
      <c r="C87" s="71" t="s">
        <v>330</v>
      </c>
      <c r="D87" s="47">
        <v>747</v>
      </c>
      <c r="E87" s="58">
        <v>500</v>
      </c>
      <c r="F87" s="149">
        <v>0</v>
      </c>
      <c r="G87" s="169">
        <v>0</v>
      </c>
    </row>
    <row r="88" spans="1:8" ht="22.5" x14ac:dyDescent="0.25">
      <c r="A88" s="53" t="s">
        <v>172</v>
      </c>
      <c r="B88" s="53" t="s">
        <v>92</v>
      </c>
      <c r="C88" s="71" t="s">
        <v>173</v>
      </c>
      <c r="D88" s="47">
        <v>500</v>
      </c>
      <c r="E88" s="155">
        <v>500</v>
      </c>
      <c r="F88" s="149">
        <v>500</v>
      </c>
      <c r="G88" s="169">
        <v>500</v>
      </c>
    </row>
    <row r="89" spans="1:8" x14ac:dyDescent="0.25">
      <c r="A89" s="53" t="s">
        <v>174</v>
      </c>
      <c r="B89" s="53" t="s">
        <v>95</v>
      </c>
      <c r="C89" s="71" t="s">
        <v>96</v>
      </c>
      <c r="D89" s="47">
        <v>265</v>
      </c>
      <c r="E89" s="155">
        <v>300</v>
      </c>
      <c r="F89" s="149">
        <v>300</v>
      </c>
      <c r="G89" s="169">
        <v>300</v>
      </c>
    </row>
    <row r="90" spans="1:8" x14ac:dyDescent="0.25">
      <c r="A90" s="53" t="s">
        <v>175</v>
      </c>
      <c r="B90" s="53" t="s">
        <v>98</v>
      </c>
      <c r="C90" s="71" t="s">
        <v>99</v>
      </c>
      <c r="D90" s="47">
        <v>2654</v>
      </c>
      <c r="E90" s="155">
        <v>900</v>
      </c>
      <c r="F90" s="149">
        <v>900</v>
      </c>
      <c r="G90" s="169">
        <v>900</v>
      </c>
    </row>
    <row r="91" spans="1:8" x14ac:dyDescent="0.25">
      <c r="A91" s="53" t="s">
        <v>176</v>
      </c>
      <c r="B91" s="53" t="s">
        <v>100</v>
      </c>
      <c r="C91" s="71" t="s">
        <v>101</v>
      </c>
      <c r="D91" s="47">
        <v>80</v>
      </c>
      <c r="E91" s="155">
        <v>100</v>
      </c>
      <c r="F91" s="149">
        <v>100</v>
      </c>
      <c r="G91" s="169">
        <v>100</v>
      </c>
    </row>
    <row r="92" spans="1:8" x14ac:dyDescent="0.25">
      <c r="A92" s="53" t="s">
        <v>177</v>
      </c>
      <c r="B92" s="53" t="s">
        <v>109</v>
      </c>
      <c r="C92" s="71" t="s">
        <v>110</v>
      </c>
      <c r="D92" s="47">
        <v>66</v>
      </c>
      <c r="E92" s="155">
        <v>0</v>
      </c>
      <c r="F92" s="149">
        <v>0</v>
      </c>
      <c r="G92" s="169">
        <v>0</v>
      </c>
    </row>
    <row r="93" spans="1:8" x14ac:dyDescent="0.25">
      <c r="A93" s="65" t="s">
        <v>17</v>
      </c>
      <c r="B93" s="65" t="s">
        <v>37</v>
      </c>
      <c r="C93" s="66" t="s">
        <v>38</v>
      </c>
      <c r="D93" s="43">
        <f>D94+D102</f>
        <v>25957</v>
      </c>
      <c r="E93" s="43">
        <f t="shared" ref="E93:G93" si="23">E94+E102</f>
        <v>24450</v>
      </c>
      <c r="F93" s="43">
        <f t="shared" si="23"/>
        <v>24450</v>
      </c>
      <c r="G93" s="163">
        <f t="shared" si="23"/>
        <v>24450</v>
      </c>
    </row>
    <row r="94" spans="1:8" x14ac:dyDescent="0.25">
      <c r="A94" s="67" t="s">
        <v>17</v>
      </c>
      <c r="B94" s="67" t="s">
        <v>39</v>
      </c>
      <c r="C94" s="68" t="s">
        <v>40</v>
      </c>
      <c r="D94" s="44">
        <f>D95</f>
        <v>24098</v>
      </c>
      <c r="E94" s="44">
        <f t="shared" ref="E94:G94" si="24">E95</f>
        <v>22950</v>
      </c>
      <c r="F94" s="44">
        <f t="shared" si="24"/>
        <v>22950</v>
      </c>
      <c r="G94" s="161">
        <f t="shared" si="24"/>
        <v>22950</v>
      </c>
    </row>
    <row r="95" spans="1:8" x14ac:dyDescent="0.25">
      <c r="A95" s="69" t="s">
        <v>17</v>
      </c>
      <c r="B95" s="69" t="s">
        <v>41</v>
      </c>
      <c r="C95" s="70" t="s">
        <v>42</v>
      </c>
      <c r="D95" s="46">
        <f t="shared" ref="D95:F95" si="25">SUM(D96:D101)</f>
        <v>24098</v>
      </c>
      <c r="E95" s="46">
        <f t="shared" si="25"/>
        <v>22950</v>
      </c>
      <c r="F95" s="46">
        <f t="shared" si="25"/>
        <v>22950</v>
      </c>
      <c r="G95" s="160">
        <f>SUM(G96:G101)</f>
        <v>22950</v>
      </c>
    </row>
    <row r="96" spans="1:8" x14ac:dyDescent="0.25">
      <c r="A96" s="53" t="s">
        <v>178</v>
      </c>
      <c r="B96" s="53" t="s">
        <v>148</v>
      </c>
      <c r="C96" s="71" t="s">
        <v>149</v>
      </c>
      <c r="D96" s="47">
        <v>3654</v>
      </c>
      <c r="E96" s="158">
        <v>3200</v>
      </c>
      <c r="F96" s="149">
        <v>3200</v>
      </c>
      <c r="G96" s="167">
        <v>3200</v>
      </c>
    </row>
    <row r="97" spans="1:7" x14ac:dyDescent="0.25">
      <c r="A97" s="53" t="s">
        <v>179</v>
      </c>
      <c r="B97" s="53" t="s">
        <v>92</v>
      </c>
      <c r="C97" s="71" t="s">
        <v>93</v>
      </c>
      <c r="D97" s="47">
        <v>498</v>
      </c>
      <c r="E97" s="155">
        <v>600</v>
      </c>
      <c r="F97" s="149">
        <v>600</v>
      </c>
      <c r="G97" s="167">
        <v>600</v>
      </c>
    </row>
    <row r="98" spans="1:7" x14ac:dyDescent="0.25">
      <c r="A98" s="53" t="s">
        <v>180</v>
      </c>
      <c r="B98" s="53" t="s">
        <v>95</v>
      </c>
      <c r="C98" s="71" t="s">
        <v>96</v>
      </c>
      <c r="D98" s="47">
        <v>265</v>
      </c>
      <c r="E98" s="155">
        <v>400</v>
      </c>
      <c r="F98" s="149">
        <v>400</v>
      </c>
      <c r="G98" s="167">
        <v>400</v>
      </c>
    </row>
    <row r="99" spans="1:7" x14ac:dyDescent="0.25">
      <c r="A99" s="53" t="s">
        <v>181</v>
      </c>
      <c r="B99" s="53" t="s">
        <v>98</v>
      </c>
      <c r="C99" s="71" t="s">
        <v>99</v>
      </c>
      <c r="D99" s="47">
        <v>3727</v>
      </c>
      <c r="E99" s="155">
        <v>3700</v>
      </c>
      <c r="F99" s="149">
        <v>3700</v>
      </c>
      <c r="G99" s="167">
        <v>3700</v>
      </c>
    </row>
    <row r="100" spans="1:7" x14ac:dyDescent="0.25">
      <c r="A100" s="53" t="s">
        <v>182</v>
      </c>
      <c r="B100" s="53" t="s">
        <v>100</v>
      </c>
      <c r="C100" s="71" t="s">
        <v>101</v>
      </c>
      <c r="D100" s="47">
        <v>27</v>
      </c>
      <c r="E100" s="155">
        <v>50</v>
      </c>
      <c r="F100" s="149">
        <v>50</v>
      </c>
      <c r="G100" s="167">
        <v>50</v>
      </c>
    </row>
    <row r="101" spans="1:7" ht="22.5" x14ac:dyDescent="0.25">
      <c r="A101" s="53" t="s">
        <v>183</v>
      </c>
      <c r="B101" s="53" t="s">
        <v>184</v>
      </c>
      <c r="C101" s="71" t="s">
        <v>185</v>
      </c>
      <c r="D101" s="47">
        <v>15927</v>
      </c>
      <c r="E101" s="155">
        <v>15000</v>
      </c>
      <c r="F101" s="149">
        <v>15000</v>
      </c>
      <c r="G101" s="167">
        <v>15000</v>
      </c>
    </row>
    <row r="102" spans="1:7" x14ac:dyDescent="0.25">
      <c r="A102" s="67" t="s">
        <v>17</v>
      </c>
      <c r="B102" s="67" t="s">
        <v>51</v>
      </c>
      <c r="C102" s="68" t="s">
        <v>52</v>
      </c>
      <c r="D102" s="44">
        <f t="shared" ref="D102:F102" si="26">D103</f>
        <v>1859</v>
      </c>
      <c r="E102" s="44">
        <f t="shared" si="26"/>
        <v>1500</v>
      </c>
      <c r="F102" s="44">
        <f t="shared" si="26"/>
        <v>1500</v>
      </c>
      <c r="G102" s="161">
        <f>G103</f>
        <v>1500</v>
      </c>
    </row>
    <row r="103" spans="1:7" ht="22.5" x14ac:dyDescent="0.25">
      <c r="A103" s="69" t="s">
        <v>17</v>
      </c>
      <c r="B103" s="69" t="s">
        <v>53</v>
      </c>
      <c r="C103" s="70" t="s">
        <v>54</v>
      </c>
      <c r="D103" s="46">
        <f>SUM(D104:D107)</f>
        <v>1859</v>
      </c>
      <c r="E103" s="46">
        <f>SUM(E104:E107)</f>
        <v>1500</v>
      </c>
      <c r="F103" s="46">
        <f t="shared" ref="F103" si="27">SUM(F104:F107)</f>
        <v>1500</v>
      </c>
      <c r="G103" s="160">
        <f>SUM(G104:G107)</f>
        <v>1500</v>
      </c>
    </row>
    <row r="104" spans="1:7" x14ac:dyDescent="0.25">
      <c r="A104" s="53" t="s">
        <v>186</v>
      </c>
      <c r="B104" s="53" t="s">
        <v>148</v>
      </c>
      <c r="C104" s="71" t="s">
        <v>149</v>
      </c>
      <c r="D104" s="47">
        <v>398</v>
      </c>
      <c r="E104" s="155">
        <v>400</v>
      </c>
      <c r="F104" s="149">
        <v>400</v>
      </c>
      <c r="G104" s="167">
        <v>400</v>
      </c>
    </row>
    <row r="105" spans="1:7" x14ac:dyDescent="0.25">
      <c r="A105" s="53" t="s">
        <v>187</v>
      </c>
      <c r="B105" s="53" t="s">
        <v>95</v>
      </c>
      <c r="C105" s="71" t="s">
        <v>96</v>
      </c>
      <c r="D105" s="47">
        <v>133</v>
      </c>
      <c r="E105" s="155">
        <v>100</v>
      </c>
      <c r="F105" s="149">
        <v>100</v>
      </c>
      <c r="G105" s="167">
        <v>100</v>
      </c>
    </row>
    <row r="106" spans="1:7" x14ac:dyDescent="0.25">
      <c r="A106" s="53" t="s">
        <v>188</v>
      </c>
      <c r="B106" s="53" t="s">
        <v>98</v>
      </c>
      <c r="C106" s="71" t="s">
        <v>99</v>
      </c>
      <c r="D106" s="47">
        <v>664</v>
      </c>
      <c r="E106" s="155">
        <v>500</v>
      </c>
      <c r="F106" s="149">
        <v>500</v>
      </c>
      <c r="G106" s="167">
        <v>500</v>
      </c>
    </row>
    <row r="107" spans="1:7" x14ac:dyDescent="0.25">
      <c r="A107" s="53" t="s">
        <v>189</v>
      </c>
      <c r="B107" s="53" t="s">
        <v>100</v>
      </c>
      <c r="C107" s="71" t="s">
        <v>101</v>
      </c>
      <c r="D107" s="47">
        <v>664</v>
      </c>
      <c r="E107" s="155">
        <v>500</v>
      </c>
      <c r="F107" s="149">
        <v>500</v>
      </c>
      <c r="G107" s="167">
        <v>500</v>
      </c>
    </row>
    <row r="108" spans="1:7" x14ac:dyDescent="0.25">
      <c r="A108" s="63" t="s">
        <v>82</v>
      </c>
      <c r="B108" s="63" t="s">
        <v>190</v>
      </c>
      <c r="C108" s="64" t="s">
        <v>191</v>
      </c>
      <c r="D108" s="49">
        <f>D109+D117+D122</f>
        <v>123605</v>
      </c>
      <c r="E108" s="49">
        <f>E109+E117+E122</f>
        <v>131800</v>
      </c>
      <c r="F108" s="49">
        <f>F109+F117+F122</f>
        <v>131800</v>
      </c>
      <c r="G108" s="162">
        <f>G109+G117+G122</f>
        <v>131800</v>
      </c>
    </row>
    <row r="109" spans="1:7" x14ac:dyDescent="0.25">
      <c r="A109" s="65" t="s">
        <v>17</v>
      </c>
      <c r="B109" s="65" t="s">
        <v>85</v>
      </c>
      <c r="C109" s="66" t="s">
        <v>86</v>
      </c>
      <c r="D109" s="43">
        <f t="shared" ref="D109:G110" si="28">D110</f>
        <v>57510</v>
      </c>
      <c r="E109" s="43">
        <f t="shared" si="28"/>
        <v>67800</v>
      </c>
      <c r="F109" s="43">
        <f t="shared" si="28"/>
        <v>67800</v>
      </c>
      <c r="G109" s="163">
        <f>G110</f>
        <v>67800</v>
      </c>
    </row>
    <row r="110" spans="1:7" x14ac:dyDescent="0.25">
      <c r="A110" s="67" t="s">
        <v>17</v>
      </c>
      <c r="B110" s="67" t="s">
        <v>87</v>
      </c>
      <c r="C110" s="68" t="s">
        <v>88</v>
      </c>
      <c r="D110" s="44">
        <f t="shared" si="28"/>
        <v>57510</v>
      </c>
      <c r="E110" s="44">
        <f t="shared" si="28"/>
        <v>67800</v>
      </c>
      <c r="F110" s="44">
        <f t="shared" si="28"/>
        <v>67800</v>
      </c>
      <c r="G110" s="161">
        <f t="shared" si="28"/>
        <v>67800</v>
      </c>
    </row>
    <row r="111" spans="1:7" x14ac:dyDescent="0.25">
      <c r="A111" s="69" t="s">
        <v>17</v>
      </c>
      <c r="B111" s="69" t="s">
        <v>192</v>
      </c>
      <c r="C111" s="70" t="s">
        <v>193</v>
      </c>
      <c r="D111" s="46">
        <f>SUM(D112:D116)</f>
        <v>57510</v>
      </c>
      <c r="E111" s="46">
        <f t="shared" ref="E111:G111" si="29">SUM(E112:E116)</f>
        <v>67800</v>
      </c>
      <c r="F111" s="46">
        <f t="shared" si="29"/>
        <v>67800</v>
      </c>
      <c r="G111" s="160">
        <f t="shared" si="29"/>
        <v>67800</v>
      </c>
    </row>
    <row r="112" spans="1:7" x14ac:dyDescent="0.25">
      <c r="A112" s="53" t="s">
        <v>194</v>
      </c>
      <c r="B112" s="53" t="s">
        <v>136</v>
      </c>
      <c r="C112" s="71" t="s">
        <v>195</v>
      </c>
      <c r="D112" s="47">
        <v>44000</v>
      </c>
      <c r="E112" s="158">
        <v>55000</v>
      </c>
      <c r="F112" s="149">
        <v>55000</v>
      </c>
      <c r="G112" s="167">
        <v>55000</v>
      </c>
    </row>
    <row r="113" spans="1:7" x14ac:dyDescent="0.25">
      <c r="A113" s="53" t="s">
        <v>196</v>
      </c>
      <c r="B113" s="53" t="s">
        <v>148</v>
      </c>
      <c r="C113" s="71" t="s">
        <v>149</v>
      </c>
      <c r="D113" s="47">
        <v>4000</v>
      </c>
      <c r="E113" s="158">
        <v>5000</v>
      </c>
      <c r="F113" s="149">
        <v>5000</v>
      </c>
      <c r="G113" s="167">
        <v>5000</v>
      </c>
    </row>
    <row r="114" spans="1:7" x14ac:dyDescent="0.25">
      <c r="A114" s="53" t="s">
        <v>197</v>
      </c>
      <c r="B114" s="53" t="s">
        <v>141</v>
      </c>
      <c r="C114" s="71" t="s">
        <v>142</v>
      </c>
      <c r="D114" s="47">
        <v>8190</v>
      </c>
      <c r="E114" s="158">
        <v>6000</v>
      </c>
      <c r="F114" s="149">
        <v>6000</v>
      </c>
      <c r="G114" s="167">
        <v>6000</v>
      </c>
    </row>
    <row r="115" spans="1:7" x14ac:dyDescent="0.25">
      <c r="A115" s="53" t="s">
        <v>198</v>
      </c>
      <c r="B115" s="53" t="s">
        <v>92</v>
      </c>
      <c r="C115" s="71" t="s">
        <v>93</v>
      </c>
      <c r="D115" s="47">
        <v>1320</v>
      </c>
      <c r="E115" s="158">
        <v>600</v>
      </c>
      <c r="F115" s="149">
        <v>600</v>
      </c>
      <c r="G115" s="167">
        <v>600</v>
      </c>
    </row>
    <row r="116" spans="1:7" x14ac:dyDescent="0.25">
      <c r="A116" s="53" t="s">
        <v>346</v>
      </c>
      <c r="B116" s="53">
        <v>322</v>
      </c>
      <c r="C116" s="71" t="s">
        <v>292</v>
      </c>
      <c r="D116" s="47">
        <v>0</v>
      </c>
      <c r="E116" s="158">
        <v>1200</v>
      </c>
      <c r="F116" s="149">
        <v>1200</v>
      </c>
      <c r="G116" s="167">
        <v>1200</v>
      </c>
    </row>
    <row r="117" spans="1:7" x14ac:dyDescent="0.25">
      <c r="A117" s="65" t="s">
        <v>17</v>
      </c>
      <c r="B117" s="65" t="s">
        <v>27</v>
      </c>
      <c r="C117" s="66" t="s">
        <v>28</v>
      </c>
      <c r="D117" s="43">
        <f t="shared" ref="D117:F118" si="30">D118</f>
        <v>66095</v>
      </c>
      <c r="E117" s="43">
        <f t="shared" si="30"/>
        <v>63000</v>
      </c>
      <c r="F117" s="43">
        <f t="shared" si="30"/>
        <v>63000</v>
      </c>
      <c r="G117" s="163">
        <f>G118</f>
        <v>63000</v>
      </c>
    </row>
    <row r="118" spans="1:7" ht="22.5" x14ac:dyDescent="0.25">
      <c r="A118" s="67" t="s">
        <v>17</v>
      </c>
      <c r="B118" s="67" t="s">
        <v>29</v>
      </c>
      <c r="C118" s="68" t="s">
        <v>30</v>
      </c>
      <c r="D118" s="44">
        <f t="shared" si="30"/>
        <v>66095</v>
      </c>
      <c r="E118" s="44">
        <f t="shared" si="30"/>
        <v>63000</v>
      </c>
      <c r="F118" s="44">
        <f t="shared" si="30"/>
        <v>63000</v>
      </c>
      <c r="G118" s="161">
        <f>G119</f>
        <v>63000</v>
      </c>
    </row>
    <row r="119" spans="1:7" x14ac:dyDescent="0.25">
      <c r="A119" s="69" t="s">
        <v>17</v>
      </c>
      <c r="B119" s="69" t="s">
        <v>31</v>
      </c>
      <c r="C119" s="70" t="s">
        <v>32</v>
      </c>
      <c r="D119" s="46">
        <f>SUM(D120:D121)</f>
        <v>66095</v>
      </c>
      <c r="E119" s="46">
        <f>SUM(E120:E121)</f>
        <v>63000</v>
      </c>
      <c r="F119" s="46">
        <f>SUM(F120:F121)</f>
        <v>63000</v>
      </c>
      <c r="G119" s="160">
        <f>SUM(G120:G121)</f>
        <v>63000</v>
      </c>
    </row>
    <row r="120" spans="1:7" x14ac:dyDescent="0.25">
      <c r="A120" s="53" t="s">
        <v>199</v>
      </c>
      <c r="B120" s="53" t="s">
        <v>136</v>
      </c>
      <c r="C120" s="71" t="s">
        <v>195</v>
      </c>
      <c r="D120" s="47">
        <v>30260</v>
      </c>
      <c r="E120" s="158">
        <v>28000</v>
      </c>
      <c r="F120" s="149">
        <v>28000</v>
      </c>
      <c r="G120" s="169">
        <v>28000</v>
      </c>
    </row>
    <row r="121" spans="1:7" x14ac:dyDescent="0.25">
      <c r="A121" s="53" t="s">
        <v>200</v>
      </c>
      <c r="B121" s="53" t="s">
        <v>95</v>
      </c>
      <c r="C121" s="71" t="s">
        <v>96</v>
      </c>
      <c r="D121" s="47">
        <v>35835</v>
      </c>
      <c r="E121" s="158">
        <v>35000</v>
      </c>
      <c r="F121" s="149">
        <v>35000</v>
      </c>
      <c r="G121" s="169">
        <v>35000</v>
      </c>
    </row>
    <row r="122" spans="1:7" x14ac:dyDescent="0.25">
      <c r="A122" s="65"/>
      <c r="B122" s="65" t="s">
        <v>37</v>
      </c>
      <c r="C122" s="66" t="s">
        <v>38</v>
      </c>
      <c r="D122" s="43">
        <f t="shared" ref="D122:F124" si="31">D123</f>
        <v>0</v>
      </c>
      <c r="E122" s="43">
        <f t="shared" si="31"/>
        <v>1000</v>
      </c>
      <c r="F122" s="43">
        <f t="shared" si="31"/>
        <v>1000</v>
      </c>
      <c r="G122" s="163">
        <f>G123</f>
        <v>1000</v>
      </c>
    </row>
    <row r="123" spans="1:7" x14ac:dyDescent="0.25">
      <c r="A123" s="67" t="s">
        <v>17</v>
      </c>
      <c r="B123" s="67" t="s">
        <v>39</v>
      </c>
      <c r="C123" s="68" t="s">
        <v>40</v>
      </c>
      <c r="D123" s="44">
        <f t="shared" si="31"/>
        <v>0</v>
      </c>
      <c r="E123" s="44">
        <f t="shared" si="31"/>
        <v>1000</v>
      </c>
      <c r="F123" s="44">
        <f t="shared" si="31"/>
        <v>1000</v>
      </c>
      <c r="G123" s="161">
        <f>G124</f>
        <v>1000</v>
      </c>
    </row>
    <row r="124" spans="1:7" ht="22.5" x14ac:dyDescent="0.25">
      <c r="A124" s="69" t="s">
        <v>17</v>
      </c>
      <c r="B124" s="69" t="s">
        <v>41</v>
      </c>
      <c r="C124" s="70" t="s">
        <v>291</v>
      </c>
      <c r="D124" s="46">
        <f t="shared" si="31"/>
        <v>0</v>
      </c>
      <c r="E124" s="46">
        <f t="shared" si="31"/>
        <v>1000</v>
      </c>
      <c r="F124" s="46">
        <f t="shared" si="31"/>
        <v>1000</v>
      </c>
      <c r="G124" s="160">
        <f>G125</f>
        <v>1000</v>
      </c>
    </row>
    <row r="125" spans="1:7" x14ac:dyDescent="0.25">
      <c r="A125" s="53" t="s">
        <v>367</v>
      </c>
      <c r="B125" s="53">
        <v>311</v>
      </c>
      <c r="C125" s="71" t="s">
        <v>195</v>
      </c>
      <c r="D125" s="47">
        <v>0</v>
      </c>
      <c r="E125" s="155">
        <v>1000</v>
      </c>
      <c r="F125" s="149">
        <v>1000</v>
      </c>
      <c r="G125" s="169">
        <v>1000</v>
      </c>
    </row>
    <row r="126" spans="1:7" x14ac:dyDescent="0.25">
      <c r="A126" s="63" t="s">
        <v>82</v>
      </c>
      <c r="B126" s="63" t="s">
        <v>301</v>
      </c>
      <c r="C126" s="64" t="s">
        <v>302</v>
      </c>
      <c r="D126" s="49">
        <f t="shared" ref="D126:F126" si="32">D129</f>
        <v>0</v>
      </c>
      <c r="E126" s="49">
        <f t="shared" si="32"/>
        <v>2000</v>
      </c>
      <c r="F126" s="49">
        <f t="shared" si="32"/>
        <v>2000</v>
      </c>
      <c r="G126" s="162">
        <f>G129</f>
        <v>2000</v>
      </c>
    </row>
    <row r="127" spans="1:7" x14ac:dyDescent="0.25">
      <c r="A127" s="65" t="s">
        <v>17</v>
      </c>
      <c r="B127" s="65" t="s">
        <v>56</v>
      </c>
      <c r="C127" s="66" t="s">
        <v>57</v>
      </c>
      <c r="D127" s="43">
        <f t="shared" ref="D127:G129" si="33">D128</f>
        <v>0</v>
      </c>
      <c r="E127" s="43">
        <f t="shared" si="33"/>
        <v>2000</v>
      </c>
      <c r="F127" s="43">
        <f t="shared" si="33"/>
        <v>2000</v>
      </c>
      <c r="G127" s="163">
        <f>G128</f>
        <v>2000</v>
      </c>
    </row>
    <row r="128" spans="1:7" x14ac:dyDescent="0.25">
      <c r="A128" s="67" t="s">
        <v>17</v>
      </c>
      <c r="B128" s="67" t="s">
        <v>58</v>
      </c>
      <c r="C128" s="68" t="s">
        <v>59</v>
      </c>
      <c r="D128" s="44">
        <f t="shared" si="33"/>
        <v>0</v>
      </c>
      <c r="E128" s="44">
        <f t="shared" si="33"/>
        <v>2000</v>
      </c>
      <c r="F128" s="44">
        <f t="shared" si="33"/>
        <v>2000</v>
      </c>
      <c r="G128" s="161">
        <f>G129</f>
        <v>2000</v>
      </c>
    </row>
    <row r="129" spans="1:7" x14ac:dyDescent="0.25">
      <c r="A129" s="69" t="s">
        <v>17</v>
      </c>
      <c r="B129" s="69" t="s">
        <v>60</v>
      </c>
      <c r="C129" s="70" t="s">
        <v>61</v>
      </c>
      <c r="D129" s="46">
        <f t="shared" si="33"/>
        <v>0</v>
      </c>
      <c r="E129" s="46">
        <f t="shared" si="33"/>
        <v>2000</v>
      </c>
      <c r="F129" s="46">
        <f t="shared" si="33"/>
        <v>2000</v>
      </c>
      <c r="G129" s="160">
        <f t="shared" si="33"/>
        <v>2000</v>
      </c>
    </row>
    <row r="130" spans="1:7" ht="15.75" customHeight="1" x14ac:dyDescent="0.25">
      <c r="A130" s="53" t="s">
        <v>368</v>
      </c>
      <c r="B130" s="53">
        <v>329</v>
      </c>
      <c r="C130" s="71" t="s">
        <v>101</v>
      </c>
      <c r="D130" s="47">
        <v>0</v>
      </c>
      <c r="E130" s="155">
        <v>2000</v>
      </c>
      <c r="F130" s="149">
        <v>2000</v>
      </c>
      <c r="G130" s="169">
        <v>2000</v>
      </c>
    </row>
    <row r="131" spans="1:7" ht="14.25" customHeight="1" x14ac:dyDescent="0.25">
      <c r="A131" s="63" t="s">
        <v>82</v>
      </c>
      <c r="B131" s="63">
        <v>106112</v>
      </c>
      <c r="C131" s="64" t="s">
        <v>290</v>
      </c>
      <c r="D131" s="49">
        <f t="shared" ref="D131:G131" si="34">D132</f>
        <v>0</v>
      </c>
      <c r="E131" s="49">
        <f t="shared" si="34"/>
        <v>0</v>
      </c>
      <c r="F131" s="49">
        <f t="shared" si="34"/>
        <v>0</v>
      </c>
      <c r="G131" s="162">
        <f t="shared" si="34"/>
        <v>0</v>
      </c>
    </row>
    <row r="132" spans="1:7" x14ac:dyDescent="0.25">
      <c r="A132" s="65"/>
      <c r="B132" s="65"/>
      <c r="C132" s="66" t="s">
        <v>284</v>
      </c>
      <c r="D132" s="43">
        <f t="shared" ref="D132:G132" si="35">D133+D135</f>
        <v>0</v>
      </c>
      <c r="E132" s="43">
        <f t="shared" si="35"/>
        <v>0</v>
      </c>
      <c r="F132" s="43">
        <f t="shared" si="35"/>
        <v>0</v>
      </c>
      <c r="G132" s="163">
        <f t="shared" si="35"/>
        <v>0</v>
      </c>
    </row>
    <row r="133" spans="1:7" x14ac:dyDescent="0.25">
      <c r="A133" s="69" t="s">
        <v>17</v>
      </c>
      <c r="B133" s="69" t="s">
        <v>89</v>
      </c>
      <c r="C133" s="70" t="s">
        <v>90</v>
      </c>
      <c r="D133" s="46">
        <f>D134</f>
        <v>0</v>
      </c>
      <c r="E133" s="46">
        <f>E134</f>
        <v>0</v>
      </c>
      <c r="F133" s="46">
        <f t="shared" ref="F133:G133" si="36">F134</f>
        <v>0</v>
      </c>
      <c r="G133" s="160">
        <f t="shared" si="36"/>
        <v>0</v>
      </c>
    </row>
    <row r="134" spans="1:7" x14ac:dyDescent="0.25">
      <c r="A134" s="53" t="s">
        <v>280</v>
      </c>
      <c r="B134" s="53">
        <v>381</v>
      </c>
      <c r="C134" s="71" t="s">
        <v>59</v>
      </c>
      <c r="D134" s="47">
        <v>0</v>
      </c>
      <c r="E134" s="47">
        <v>0</v>
      </c>
      <c r="F134" s="149">
        <v>0</v>
      </c>
      <c r="G134" s="169">
        <v>0</v>
      </c>
    </row>
    <row r="135" spans="1:7" x14ac:dyDescent="0.25">
      <c r="A135" s="69" t="s">
        <v>17</v>
      </c>
      <c r="B135" s="69" t="s">
        <v>41</v>
      </c>
      <c r="C135" s="70" t="s">
        <v>42</v>
      </c>
      <c r="D135" s="46">
        <f>D136</f>
        <v>0</v>
      </c>
      <c r="E135" s="46">
        <f>E136</f>
        <v>0</v>
      </c>
      <c r="F135" s="46">
        <f t="shared" ref="F135:G135" si="37">F136</f>
        <v>0</v>
      </c>
      <c r="G135" s="160">
        <f t="shared" si="37"/>
        <v>0</v>
      </c>
    </row>
    <row r="136" spans="1:7" x14ac:dyDescent="0.25">
      <c r="A136" s="53" t="s">
        <v>281</v>
      </c>
      <c r="B136" s="53">
        <v>381</v>
      </c>
      <c r="C136" s="71" t="s">
        <v>59</v>
      </c>
      <c r="D136" s="47">
        <v>0</v>
      </c>
      <c r="E136" s="47">
        <v>0</v>
      </c>
      <c r="F136" s="149">
        <v>0</v>
      </c>
      <c r="G136" s="169">
        <v>0</v>
      </c>
    </row>
    <row r="137" spans="1:7" x14ac:dyDescent="0.25">
      <c r="A137" s="63" t="s">
        <v>82</v>
      </c>
      <c r="B137" s="63">
        <v>106113</v>
      </c>
      <c r="C137" s="64" t="s">
        <v>336</v>
      </c>
      <c r="D137" s="49">
        <f>D138</f>
        <v>0</v>
      </c>
      <c r="E137" s="49">
        <f>E138</f>
        <v>48300</v>
      </c>
      <c r="F137" s="49">
        <f t="shared" ref="F137:G137" si="38">F138</f>
        <v>48300</v>
      </c>
      <c r="G137" s="162">
        <f t="shared" si="38"/>
        <v>48300</v>
      </c>
    </row>
    <row r="138" spans="1:7" x14ac:dyDescent="0.25">
      <c r="A138" s="65"/>
      <c r="B138" s="65"/>
      <c r="C138" s="66" t="s">
        <v>286</v>
      </c>
      <c r="D138" s="43">
        <f t="shared" ref="D138:G139" si="39">D139</f>
        <v>0</v>
      </c>
      <c r="E138" s="43">
        <f t="shared" si="39"/>
        <v>48300</v>
      </c>
      <c r="F138" s="43">
        <f t="shared" si="39"/>
        <v>48300</v>
      </c>
      <c r="G138" s="163">
        <f>G139</f>
        <v>48300</v>
      </c>
    </row>
    <row r="139" spans="1:7" x14ac:dyDescent="0.25">
      <c r="A139" s="69" t="s">
        <v>17</v>
      </c>
      <c r="B139" s="69" t="s">
        <v>41</v>
      </c>
      <c r="C139" s="70" t="s">
        <v>42</v>
      </c>
      <c r="D139" s="46">
        <f>D140</f>
        <v>0</v>
      </c>
      <c r="E139" s="46">
        <f>E140</f>
        <v>48300</v>
      </c>
      <c r="F139" s="46">
        <f t="shared" si="39"/>
        <v>48300</v>
      </c>
      <c r="G139" s="160">
        <f t="shared" si="39"/>
        <v>48300</v>
      </c>
    </row>
    <row r="140" spans="1:7" x14ac:dyDescent="0.25">
      <c r="A140" s="53" t="s">
        <v>282</v>
      </c>
      <c r="B140" s="53" t="s">
        <v>95</v>
      </c>
      <c r="C140" s="71" t="s">
        <v>335</v>
      </c>
      <c r="D140" s="47">
        <v>0</v>
      </c>
      <c r="E140" s="155">
        <v>48300</v>
      </c>
      <c r="F140" s="149">
        <v>48300</v>
      </c>
      <c r="G140" s="169">
        <v>48300</v>
      </c>
    </row>
    <row r="141" spans="1:7" x14ac:dyDescent="0.25">
      <c r="A141" s="63" t="s">
        <v>201</v>
      </c>
      <c r="B141" s="63" t="s">
        <v>202</v>
      </c>
      <c r="C141" s="146" t="s">
        <v>203</v>
      </c>
      <c r="D141" s="49">
        <f t="shared" ref="D141:E141" si="40">D142+D148</f>
        <v>10570</v>
      </c>
      <c r="E141" s="49">
        <f t="shared" si="40"/>
        <v>0</v>
      </c>
      <c r="F141" s="49">
        <f>F142+F148</f>
        <v>0</v>
      </c>
      <c r="G141" s="162">
        <f>G142+G148</f>
        <v>0</v>
      </c>
    </row>
    <row r="142" spans="1:7" x14ac:dyDescent="0.25">
      <c r="A142" s="65" t="s">
        <v>17</v>
      </c>
      <c r="B142" s="65" t="s">
        <v>85</v>
      </c>
      <c r="C142" s="66" t="s">
        <v>86</v>
      </c>
      <c r="D142" s="43">
        <f t="shared" ref="D142:F142" si="41">D143</f>
        <v>2370</v>
      </c>
      <c r="E142" s="43">
        <f t="shared" si="41"/>
        <v>0</v>
      </c>
      <c r="F142" s="43">
        <f t="shared" si="41"/>
        <v>0</v>
      </c>
      <c r="G142" s="163">
        <f>G143</f>
        <v>0</v>
      </c>
    </row>
    <row r="143" spans="1:7" x14ac:dyDescent="0.25">
      <c r="A143" s="67" t="s">
        <v>17</v>
      </c>
      <c r="B143" s="67" t="s">
        <v>87</v>
      </c>
      <c r="C143" s="68" t="s">
        <v>88</v>
      </c>
      <c r="D143" s="44">
        <f t="shared" ref="D143:F143" si="42">SUM(D144:D147)</f>
        <v>2370</v>
      </c>
      <c r="E143" s="44">
        <f t="shared" si="42"/>
        <v>0</v>
      </c>
      <c r="F143" s="44">
        <f t="shared" si="42"/>
        <v>0</v>
      </c>
      <c r="G143" s="161">
        <f>SUM(G144:G147)</f>
        <v>0</v>
      </c>
    </row>
    <row r="144" spans="1:7" x14ac:dyDescent="0.25">
      <c r="A144" s="72" t="s">
        <v>204</v>
      </c>
      <c r="B144" s="72" t="s">
        <v>136</v>
      </c>
      <c r="C144" s="73" t="s">
        <v>319</v>
      </c>
      <c r="D144" s="45">
        <v>1050</v>
      </c>
      <c r="E144" s="159">
        <v>0</v>
      </c>
      <c r="F144" s="150">
        <v>0</v>
      </c>
      <c r="G144" s="169">
        <v>0</v>
      </c>
    </row>
    <row r="145" spans="1:7" x14ac:dyDescent="0.25">
      <c r="A145" s="72" t="s">
        <v>205</v>
      </c>
      <c r="B145" s="72" t="s">
        <v>136</v>
      </c>
      <c r="C145" s="73" t="s">
        <v>320</v>
      </c>
      <c r="D145" s="45">
        <v>950</v>
      </c>
      <c r="E145" s="159">
        <v>0</v>
      </c>
      <c r="F145" s="150">
        <v>0</v>
      </c>
      <c r="G145" s="169">
        <v>0</v>
      </c>
    </row>
    <row r="146" spans="1:7" x14ac:dyDescent="0.25">
      <c r="A146" s="72" t="s">
        <v>207</v>
      </c>
      <c r="B146" s="72" t="s">
        <v>141</v>
      </c>
      <c r="C146" s="73" t="s">
        <v>321</v>
      </c>
      <c r="D146" s="45">
        <v>170</v>
      </c>
      <c r="E146" s="159">
        <v>0</v>
      </c>
      <c r="F146" s="150">
        <v>0</v>
      </c>
      <c r="G146" s="169">
        <v>0</v>
      </c>
    </row>
    <row r="147" spans="1:7" x14ac:dyDescent="0.25">
      <c r="A147" s="72" t="s">
        <v>209</v>
      </c>
      <c r="B147" s="72" t="s">
        <v>141</v>
      </c>
      <c r="C147" s="73" t="s">
        <v>322</v>
      </c>
      <c r="D147" s="45">
        <v>200</v>
      </c>
      <c r="E147" s="159">
        <v>0</v>
      </c>
      <c r="F147" s="150">
        <v>0</v>
      </c>
      <c r="G147" s="169">
        <v>0</v>
      </c>
    </row>
    <row r="148" spans="1:7" x14ac:dyDescent="0.25">
      <c r="A148" s="65" t="s">
        <v>17</v>
      </c>
      <c r="B148" s="65" t="s">
        <v>37</v>
      </c>
      <c r="C148" s="66" t="s">
        <v>38</v>
      </c>
      <c r="D148" s="43">
        <f t="shared" ref="D148:F148" si="43">D149</f>
        <v>8200</v>
      </c>
      <c r="E148" s="43">
        <f t="shared" si="43"/>
        <v>0</v>
      </c>
      <c r="F148" s="43">
        <f t="shared" si="43"/>
        <v>0</v>
      </c>
      <c r="G148" s="163">
        <f>G149</f>
        <v>0</v>
      </c>
    </row>
    <row r="149" spans="1:7" ht="22.5" x14ac:dyDescent="0.25">
      <c r="A149" s="67" t="s">
        <v>17</v>
      </c>
      <c r="B149" s="67" t="s">
        <v>210</v>
      </c>
      <c r="C149" s="68" t="s">
        <v>211</v>
      </c>
      <c r="D149" s="44">
        <f>SUM(D150:D153)</f>
        <v>8200</v>
      </c>
      <c r="E149" s="44">
        <f>SUM(E150:E153)</f>
        <v>0</v>
      </c>
      <c r="F149" s="44">
        <f>SUM(F150:F153)</f>
        <v>0</v>
      </c>
      <c r="G149" s="161">
        <f>SUM(G150:G153)</f>
        <v>0</v>
      </c>
    </row>
    <row r="150" spans="1:7" x14ac:dyDescent="0.25">
      <c r="A150" s="72" t="s">
        <v>212</v>
      </c>
      <c r="B150" s="72" t="s">
        <v>136</v>
      </c>
      <c r="C150" s="73" t="s">
        <v>323</v>
      </c>
      <c r="D150" s="45">
        <v>5750</v>
      </c>
      <c r="E150" s="159">
        <v>0</v>
      </c>
      <c r="F150" s="150">
        <v>0</v>
      </c>
      <c r="G150" s="169">
        <v>0</v>
      </c>
    </row>
    <row r="151" spans="1:7" x14ac:dyDescent="0.25">
      <c r="A151" s="72" t="s">
        <v>213</v>
      </c>
      <c r="B151" s="72" t="s">
        <v>148</v>
      </c>
      <c r="C151" s="73" t="s">
        <v>316</v>
      </c>
      <c r="D151" s="45">
        <v>700</v>
      </c>
      <c r="E151" s="159">
        <v>0</v>
      </c>
      <c r="F151" s="150">
        <v>0</v>
      </c>
      <c r="G151" s="169">
        <v>0</v>
      </c>
    </row>
    <row r="152" spans="1:7" x14ac:dyDescent="0.25">
      <c r="A152" s="72" t="s">
        <v>214</v>
      </c>
      <c r="B152" s="72">
        <v>313</v>
      </c>
      <c r="C152" s="73" t="s">
        <v>325</v>
      </c>
      <c r="D152" s="45">
        <v>1000</v>
      </c>
      <c r="E152" s="159">
        <v>0</v>
      </c>
      <c r="F152" s="150">
        <v>0</v>
      </c>
      <c r="G152" s="169">
        <v>0</v>
      </c>
    </row>
    <row r="153" spans="1:7" x14ac:dyDescent="0.25">
      <c r="A153" s="72" t="s">
        <v>215</v>
      </c>
      <c r="B153" s="72">
        <v>321</v>
      </c>
      <c r="C153" s="73" t="s">
        <v>326</v>
      </c>
      <c r="D153" s="45">
        <v>750</v>
      </c>
      <c r="E153" s="159">
        <v>0</v>
      </c>
      <c r="F153" s="150">
        <v>0</v>
      </c>
      <c r="G153" s="169">
        <v>0</v>
      </c>
    </row>
    <row r="154" spans="1:7" x14ac:dyDescent="0.25">
      <c r="A154" s="63" t="s">
        <v>201</v>
      </c>
      <c r="B154" s="63" t="s">
        <v>216</v>
      </c>
      <c r="C154" s="64" t="s">
        <v>217</v>
      </c>
      <c r="D154" s="49">
        <f>D155</f>
        <v>2941.63</v>
      </c>
      <c r="E154" s="49">
        <f>E155</f>
        <v>0</v>
      </c>
      <c r="F154" s="49">
        <f t="shared" ref="F154:G154" si="44">F155</f>
        <v>0</v>
      </c>
      <c r="G154" s="162">
        <f t="shared" si="44"/>
        <v>0</v>
      </c>
    </row>
    <row r="155" spans="1:7" x14ac:dyDescent="0.25">
      <c r="A155" s="65" t="s">
        <v>17</v>
      </c>
      <c r="B155" s="65" t="s">
        <v>37</v>
      </c>
      <c r="C155" s="66" t="s">
        <v>38</v>
      </c>
      <c r="D155" s="43">
        <f>D156+D159</f>
        <v>2941.63</v>
      </c>
      <c r="E155" s="43">
        <f>E156+E159</f>
        <v>0</v>
      </c>
      <c r="F155" s="43">
        <f t="shared" ref="F155" si="45">F156+F159</f>
        <v>0</v>
      </c>
      <c r="G155" s="163">
        <f>G156+G159</f>
        <v>0</v>
      </c>
    </row>
    <row r="156" spans="1:7" x14ac:dyDescent="0.25">
      <c r="A156" s="67" t="s">
        <v>17</v>
      </c>
      <c r="B156" s="67" t="s">
        <v>39</v>
      </c>
      <c r="C156" s="68" t="s">
        <v>40</v>
      </c>
      <c r="D156" s="44">
        <f t="shared" ref="D156:G157" si="46">D157</f>
        <v>289.63</v>
      </c>
      <c r="E156" s="44">
        <f t="shared" si="46"/>
        <v>0</v>
      </c>
      <c r="F156" s="44">
        <f t="shared" si="46"/>
        <v>0</v>
      </c>
      <c r="G156" s="161">
        <f t="shared" si="46"/>
        <v>0</v>
      </c>
    </row>
    <row r="157" spans="1:7" x14ac:dyDescent="0.25">
      <c r="A157" s="69" t="s">
        <v>17</v>
      </c>
      <c r="B157" s="69" t="s">
        <v>218</v>
      </c>
      <c r="C157" s="70" t="s">
        <v>219</v>
      </c>
      <c r="D157" s="46">
        <f t="shared" si="46"/>
        <v>289.63</v>
      </c>
      <c r="E157" s="46">
        <f t="shared" si="46"/>
        <v>0</v>
      </c>
      <c r="F157" s="46">
        <f t="shared" si="46"/>
        <v>0</v>
      </c>
      <c r="G157" s="160">
        <f t="shared" si="46"/>
        <v>0</v>
      </c>
    </row>
    <row r="158" spans="1:7" x14ac:dyDescent="0.25">
      <c r="A158" s="53" t="s">
        <v>220</v>
      </c>
      <c r="B158" s="53" t="s">
        <v>95</v>
      </c>
      <c r="C158" s="71" t="s">
        <v>96</v>
      </c>
      <c r="D158" s="47">
        <v>289.63</v>
      </c>
      <c r="E158" s="158">
        <v>0</v>
      </c>
      <c r="F158" s="149">
        <v>0</v>
      </c>
      <c r="G158" s="169">
        <v>0</v>
      </c>
    </row>
    <row r="159" spans="1:7" ht="22.5" x14ac:dyDescent="0.25">
      <c r="A159" s="67" t="s">
        <v>17</v>
      </c>
      <c r="B159" s="67" t="s">
        <v>210</v>
      </c>
      <c r="C159" s="68" t="s">
        <v>211</v>
      </c>
      <c r="D159" s="44">
        <f>D160</f>
        <v>2652</v>
      </c>
      <c r="E159" s="44">
        <f t="shared" ref="E159:G159" si="47">E160</f>
        <v>0</v>
      </c>
      <c r="F159" s="44">
        <f t="shared" si="47"/>
        <v>0</v>
      </c>
      <c r="G159" s="161">
        <f t="shared" si="47"/>
        <v>0</v>
      </c>
    </row>
    <row r="160" spans="1:7" x14ac:dyDescent="0.25">
      <c r="A160" s="72" t="s">
        <v>221</v>
      </c>
      <c r="B160" s="72" t="s">
        <v>95</v>
      </c>
      <c r="C160" s="73" t="s">
        <v>96</v>
      </c>
      <c r="D160" s="45">
        <v>2652</v>
      </c>
      <c r="E160" s="159">
        <v>0</v>
      </c>
      <c r="F160" s="150">
        <v>0</v>
      </c>
      <c r="G160" s="169">
        <v>0</v>
      </c>
    </row>
    <row r="161" spans="1:7" x14ac:dyDescent="0.25">
      <c r="A161" s="63" t="s">
        <v>201</v>
      </c>
      <c r="B161" s="63" t="s">
        <v>222</v>
      </c>
      <c r="C161" s="64" t="s">
        <v>315</v>
      </c>
      <c r="D161" s="49">
        <f>D162+D167</f>
        <v>1124</v>
      </c>
      <c r="E161" s="49">
        <f>E162+E167</f>
        <v>2982</v>
      </c>
      <c r="F161" s="49">
        <f>F162+F167</f>
        <v>2982</v>
      </c>
      <c r="G161" s="162">
        <f>G162+G167</f>
        <v>2982</v>
      </c>
    </row>
    <row r="162" spans="1:7" x14ac:dyDescent="0.25">
      <c r="A162" s="65" t="s">
        <v>17</v>
      </c>
      <c r="B162" s="65" t="s">
        <v>37</v>
      </c>
      <c r="C162" s="66" t="s">
        <v>38</v>
      </c>
      <c r="D162" s="43">
        <f t="shared" ref="D162:G163" si="48">D163</f>
        <v>129</v>
      </c>
      <c r="E162" s="43">
        <f t="shared" si="48"/>
        <v>295</v>
      </c>
      <c r="F162" s="43">
        <f t="shared" si="48"/>
        <v>295</v>
      </c>
      <c r="G162" s="163">
        <f t="shared" si="48"/>
        <v>295</v>
      </c>
    </row>
    <row r="163" spans="1:7" x14ac:dyDescent="0.25">
      <c r="A163" s="67" t="s">
        <v>17</v>
      </c>
      <c r="B163" s="67" t="s">
        <v>39</v>
      </c>
      <c r="C163" s="66" t="s">
        <v>40</v>
      </c>
      <c r="D163" s="44">
        <f t="shared" si="48"/>
        <v>129</v>
      </c>
      <c r="E163" s="44">
        <f t="shared" si="48"/>
        <v>295</v>
      </c>
      <c r="F163" s="44">
        <f t="shared" si="48"/>
        <v>295</v>
      </c>
      <c r="G163" s="161">
        <f t="shared" si="48"/>
        <v>295</v>
      </c>
    </row>
    <row r="164" spans="1:7" x14ac:dyDescent="0.25">
      <c r="A164" s="69" t="s">
        <v>17</v>
      </c>
      <c r="B164" s="157" t="s">
        <v>347</v>
      </c>
      <c r="C164" s="66" t="s">
        <v>219</v>
      </c>
      <c r="D164" s="46">
        <f>D165+D166</f>
        <v>129</v>
      </c>
      <c r="E164" s="46">
        <f>E165+E166</f>
        <v>295</v>
      </c>
      <c r="F164" s="46">
        <f t="shared" ref="F164:G164" si="49">F165+F166</f>
        <v>295</v>
      </c>
      <c r="G164" s="160">
        <f t="shared" si="49"/>
        <v>295</v>
      </c>
    </row>
    <row r="165" spans="1:7" x14ac:dyDescent="0.25">
      <c r="A165" s="53" t="s">
        <v>224</v>
      </c>
      <c r="B165" s="72" t="s">
        <v>95</v>
      </c>
      <c r="C165" s="73" t="s">
        <v>341</v>
      </c>
      <c r="D165" s="47">
        <v>129</v>
      </c>
      <c r="E165" s="47">
        <v>212</v>
      </c>
      <c r="F165" s="149">
        <v>212</v>
      </c>
      <c r="G165" s="167">
        <v>212</v>
      </c>
    </row>
    <row r="166" spans="1:7" x14ac:dyDescent="0.25">
      <c r="A166" s="53" t="s">
        <v>345</v>
      </c>
      <c r="B166" s="72">
        <v>322</v>
      </c>
      <c r="C166" s="73" t="s">
        <v>342</v>
      </c>
      <c r="D166" s="47">
        <v>0</v>
      </c>
      <c r="E166" s="47">
        <v>83</v>
      </c>
      <c r="F166" s="149">
        <v>83</v>
      </c>
      <c r="G166" s="167">
        <v>83</v>
      </c>
    </row>
    <row r="167" spans="1:7" ht="18" customHeight="1" x14ac:dyDescent="0.25">
      <c r="A167" s="65" t="s">
        <v>17</v>
      </c>
      <c r="B167" s="65" t="s">
        <v>210</v>
      </c>
      <c r="C167" s="66" t="s">
        <v>211</v>
      </c>
      <c r="D167" s="43">
        <f>SUM(D168:D176)</f>
        <v>995</v>
      </c>
      <c r="E167" s="43">
        <f t="shared" ref="E167:G167" si="50">SUM(E168:E176)</f>
        <v>2687</v>
      </c>
      <c r="F167" s="43">
        <f t="shared" si="50"/>
        <v>2687</v>
      </c>
      <c r="G167" s="163">
        <f t="shared" si="50"/>
        <v>2687</v>
      </c>
    </row>
    <row r="168" spans="1:7" x14ac:dyDescent="0.25">
      <c r="A168" s="72" t="s">
        <v>223</v>
      </c>
      <c r="B168" s="72" t="s">
        <v>95</v>
      </c>
      <c r="C168" s="73" t="s">
        <v>341</v>
      </c>
      <c r="D168" s="45">
        <v>995</v>
      </c>
      <c r="E168" s="45">
        <v>1464</v>
      </c>
      <c r="F168" s="150">
        <v>1627</v>
      </c>
      <c r="G168" s="169">
        <v>1627</v>
      </c>
    </row>
    <row r="169" spans="1:7" x14ac:dyDescent="0.25">
      <c r="A169" s="72" t="s">
        <v>344</v>
      </c>
      <c r="B169" s="72">
        <v>322</v>
      </c>
      <c r="C169" s="73" t="s">
        <v>342</v>
      </c>
      <c r="D169" s="45">
        <v>0</v>
      </c>
      <c r="E169" s="45">
        <v>0</v>
      </c>
      <c r="F169" s="150">
        <v>0</v>
      </c>
      <c r="G169" s="169">
        <v>0</v>
      </c>
    </row>
    <row r="170" spans="1:7" x14ac:dyDescent="0.25">
      <c r="A170" s="72" t="s">
        <v>359</v>
      </c>
      <c r="B170" s="72">
        <v>322</v>
      </c>
      <c r="C170" s="73" t="s">
        <v>342</v>
      </c>
      <c r="D170" s="45">
        <v>0</v>
      </c>
      <c r="E170" s="45">
        <v>0</v>
      </c>
      <c r="F170" s="150">
        <v>0</v>
      </c>
      <c r="G170" s="169">
        <v>1060</v>
      </c>
    </row>
    <row r="171" spans="1:7" x14ac:dyDescent="0.25">
      <c r="A171" s="72" t="s">
        <v>356</v>
      </c>
      <c r="B171" s="72">
        <v>322</v>
      </c>
      <c r="C171" s="73" t="s">
        <v>342</v>
      </c>
      <c r="D171" s="45">
        <v>0</v>
      </c>
      <c r="E171" s="45">
        <v>0</v>
      </c>
      <c r="F171" s="150">
        <v>0</v>
      </c>
      <c r="G171" s="169">
        <v>0</v>
      </c>
    </row>
    <row r="172" spans="1:7" x14ac:dyDescent="0.25">
      <c r="A172" s="72" t="s">
        <v>350</v>
      </c>
      <c r="B172" s="72">
        <v>322</v>
      </c>
      <c r="C172" s="73" t="s">
        <v>342</v>
      </c>
      <c r="D172" s="45">
        <v>0</v>
      </c>
      <c r="E172" s="45">
        <v>954</v>
      </c>
      <c r="F172" s="150">
        <v>0</v>
      </c>
      <c r="G172" s="169">
        <v>0</v>
      </c>
    </row>
    <row r="173" spans="1:7" x14ac:dyDescent="0.25">
      <c r="A173" s="72" t="s">
        <v>358</v>
      </c>
      <c r="B173" s="72">
        <v>322</v>
      </c>
      <c r="C173" s="73" t="s">
        <v>342</v>
      </c>
      <c r="D173" s="45">
        <v>0</v>
      </c>
      <c r="E173" s="45">
        <v>0</v>
      </c>
      <c r="F173" s="150">
        <v>0</v>
      </c>
      <c r="G173" s="169">
        <v>0</v>
      </c>
    </row>
    <row r="174" spans="1:7" x14ac:dyDescent="0.25">
      <c r="A174" s="72" t="s">
        <v>357</v>
      </c>
      <c r="B174" s="72">
        <v>322</v>
      </c>
      <c r="C174" s="73" t="s">
        <v>342</v>
      </c>
      <c r="D174" s="45">
        <v>0</v>
      </c>
      <c r="E174" s="45">
        <v>0</v>
      </c>
      <c r="F174" s="150">
        <v>1060</v>
      </c>
      <c r="G174" s="169">
        <v>0</v>
      </c>
    </row>
    <row r="175" spans="1:7" x14ac:dyDescent="0.25">
      <c r="A175" s="72" t="s">
        <v>351</v>
      </c>
      <c r="B175" s="72">
        <v>322</v>
      </c>
      <c r="C175" s="73" t="s">
        <v>353</v>
      </c>
      <c r="D175" s="45">
        <v>0</v>
      </c>
      <c r="E175" s="45">
        <v>163</v>
      </c>
      <c r="F175" s="150">
        <v>0</v>
      </c>
      <c r="G175" s="169">
        <v>0</v>
      </c>
    </row>
    <row r="176" spans="1:7" x14ac:dyDescent="0.25">
      <c r="A176" s="72" t="s">
        <v>352</v>
      </c>
      <c r="B176" s="72">
        <v>322</v>
      </c>
      <c r="C176" s="73" t="s">
        <v>354</v>
      </c>
      <c r="D176" s="45">
        <v>0</v>
      </c>
      <c r="E176" s="45">
        <v>106</v>
      </c>
      <c r="F176" s="150">
        <v>0</v>
      </c>
      <c r="G176" s="169">
        <v>0</v>
      </c>
    </row>
    <row r="177" spans="1:7" x14ac:dyDescent="0.25">
      <c r="A177" s="63" t="s">
        <v>201</v>
      </c>
      <c r="B177" s="63" t="s">
        <v>225</v>
      </c>
      <c r="C177" s="146" t="s">
        <v>318</v>
      </c>
      <c r="D177" s="49">
        <f t="shared" ref="D177:E177" si="51">D178+D184</f>
        <v>5860</v>
      </c>
      <c r="E177" s="49">
        <f t="shared" si="51"/>
        <v>14600</v>
      </c>
      <c r="F177" s="49">
        <f>F178+F184</f>
        <v>12650</v>
      </c>
      <c r="G177" s="162">
        <f>G178+G184</f>
        <v>12650</v>
      </c>
    </row>
    <row r="178" spans="1:7" x14ac:dyDescent="0.25">
      <c r="A178" s="65" t="s">
        <v>17</v>
      </c>
      <c r="B178" s="65" t="s">
        <v>85</v>
      </c>
      <c r="C178" s="66" t="s">
        <v>86</v>
      </c>
      <c r="D178" s="43">
        <f t="shared" ref="D178:F178" si="52">D179</f>
        <v>1380</v>
      </c>
      <c r="E178" s="43">
        <f t="shared" si="52"/>
        <v>6260</v>
      </c>
      <c r="F178" s="43">
        <f t="shared" si="52"/>
        <v>4310</v>
      </c>
      <c r="G178" s="163">
        <f>G179</f>
        <v>4310</v>
      </c>
    </row>
    <row r="179" spans="1:7" x14ac:dyDescent="0.25">
      <c r="A179" s="67" t="s">
        <v>17</v>
      </c>
      <c r="B179" s="67" t="s">
        <v>87</v>
      </c>
      <c r="C179" s="68" t="s">
        <v>88</v>
      </c>
      <c r="D179" s="44">
        <f t="shared" ref="D179:F179" si="53">SUM(D180:D183)</f>
        <v>1380</v>
      </c>
      <c r="E179" s="44">
        <f t="shared" si="53"/>
        <v>6260</v>
      </c>
      <c r="F179" s="44">
        <f t="shared" si="53"/>
        <v>4310</v>
      </c>
      <c r="G179" s="161">
        <f>SUM(G180:G183)</f>
        <v>4310</v>
      </c>
    </row>
    <row r="180" spans="1:7" x14ac:dyDescent="0.25">
      <c r="A180" s="72" t="s">
        <v>226</v>
      </c>
      <c r="B180" s="72" t="s">
        <v>136</v>
      </c>
      <c r="C180" s="73" t="s">
        <v>319</v>
      </c>
      <c r="D180" s="45">
        <v>500</v>
      </c>
      <c r="E180" s="156">
        <v>2800</v>
      </c>
      <c r="F180" s="150">
        <v>2800</v>
      </c>
      <c r="G180" s="145">
        <v>2800</v>
      </c>
    </row>
    <row r="181" spans="1:7" x14ac:dyDescent="0.25">
      <c r="A181" s="72" t="s">
        <v>228</v>
      </c>
      <c r="B181" s="72" t="s">
        <v>136</v>
      </c>
      <c r="C181" s="73" t="s">
        <v>320</v>
      </c>
      <c r="D181" s="45">
        <v>650</v>
      </c>
      <c r="E181" s="156">
        <v>2500</v>
      </c>
      <c r="F181" s="150">
        <v>900</v>
      </c>
      <c r="G181" s="145">
        <v>900</v>
      </c>
    </row>
    <row r="182" spans="1:7" x14ac:dyDescent="0.25">
      <c r="A182" s="72" t="s">
        <v>229</v>
      </c>
      <c r="B182" s="72" t="s">
        <v>141</v>
      </c>
      <c r="C182" s="73" t="s">
        <v>321</v>
      </c>
      <c r="D182" s="45">
        <v>150</v>
      </c>
      <c r="E182" s="156">
        <v>500</v>
      </c>
      <c r="F182" s="150">
        <v>150</v>
      </c>
      <c r="G182" s="145">
        <v>150</v>
      </c>
    </row>
    <row r="183" spans="1:7" x14ac:dyDescent="0.25">
      <c r="A183" s="72" t="s">
        <v>230</v>
      </c>
      <c r="B183" s="72" t="s">
        <v>141</v>
      </c>
      <c r="C183" s="73" t="s">
        <v>322</v>
      </c>
      <c r="D183" s="45">
        <v>80</v>
      </c>
      <c r="E183" s="156">
        <v>460</v>
      </c>
      <c r="F183" s="150">
        <v>460</v>
      </c>
      <c r="G183" s="145">
        <v>460</v>
      </c>
    </row>
    <row r="184" spans="1:7" x14ac:dyDescent="0.25">
      <c r="A184" s="65" t="s">
        <v>17</v>
      </c>
      <c r="B184" s="65" t="s">
        <v>37</v>
      </c>
      <c r="C184" s="66" t="s">
        <v>38</v>
      </c>
      <c r="D184" s="43">
        <f t="shared" ref="D184:F184" si="54">D185</f>
        <v>4480</v>
      </c>
      <c r="E184" s="43">
        <f t="shared" si="54"/>
        <v>8340</v>
      </c>
      <c r="F184" s="43">
        <f t="shared" si="54"/>
        <v>8340</v>
      </c>
      <c r="G184" s="163">
        <f>G185</f>
        <v>8340</v>
      </c>
    </row>
    <row r="185" spans="1:7" ht="22.5" x14ac:dyDescent="0.25">
      <c r="A185" s="67" t="s">
        <v>17</v>
      </c>
      <c r="B185" s="67" t="s">
        <v>210</v>
      </c>
      <c r="C185" s="68" t="s">
        <v>211</v>
      </c>
      <c r="D185" s="44">
        <f>SUM(D186:D190)</f>
        <v>4480</v>
      </c>
      <c r="E185" s="44">
        <f t="shared" ref="E185:F185" si="55">SUM(E186:E190)</f>
        <v>8340</v>
      </c>
      <c r="F185" s="44">
        <f t="shared" si="55"/>
        <v>8340</v>
      </c>
      <c r="G185" s="161">
        <f>SUM(G186:G190)</f>
        <v>8340</v>
      </c>
    </row>
    <row r="186" spans="1:7" x14ac:dyDescent="0.25">
      <c r="A186" s="72" t="s">
        <v>232</v>
      </c>
      <c r="B186" s="72" t="s">
        <v>136</v>
      </c>
      <c r="C186" s="73" t="s">
        <v>323</v>
      </c>
      <c r="D186" s="45">
        <v>2630</v>
      </c>
      <c r="E186" s="156">
        <v>5100</v>
      </c>
      <c r="F186" s="150">
        <v>5100</v>
      </c>
      <c r="G186" s="145">
        <v>5100</v>
      </c>
    </row>
    <row r="187" spans="1:7" x14ac:dyDescent="0.25">
      <c r="A187" s="72" t="s">
        <v>233</v>
      </c>
      <c r="B187" s="72" t="s">
        <v>148</v>
      </c>
      <c r="C187" s="73" t="s">
        <v>317</v>
      </c>
      <c r="D187" s="45">
        <v>750</v>
      </c>
      <c r="E187" s="156">
        <v>1200</v>
      </c>
      <c r="F187" s="150">
        <v>1200</v>
      </c>
      <c r="G187" s="145">
        <v>1200</v>
      </c>
    </row>
    <row r="188" spans="1:7" x14ac:dyDescent="0.25">
      <c r="A188" s="72" t="s">
        <v>234</v>
      </c>
      <c r="B188" s="72" t="s">
        <v>148</v>
      </c>
      <c r="C188" s="73" t="s">
        <v>324</v>
      </c>
      <c r="D188" s="45">
        <v>100</v>
      </c>
      <c r="E188" s="156">
        <v>100</v>
      </c>
      <c r="F188" s="150">
        <v>100</v>
      </c>
      <c r="G188" s="145">
        <v>100</v>
      </c>
    </row>
    <row r="189" spans="1:7" x14ac:dyDescent="0.25">
      <c r="A189" s="72" t="s">
        <v>235</v>
      </c>
      <c r="B189" s="72" t="s">
        <v>141</v>
      </c>
      <c r="C189" s="73" t="s">
        <v>325</v>
      </c>
      <c r="D189" s="45">
        <v>450</v>
      </c>
      <c r="E189" s="156">
        <v>840</v>
      </c>
      <c r="F189" s="150">
        <v>840</v>
      </c>
      <c r="G189" s="145">
        <v>840</v>
      </c>
    </row>
    <row r="190" spans="1:7" x14ac:dyDescent="0.25">
      <c r="A190" s="72" t="s">
        <v>236</v>
      </c>
      <c r="B190" s="72" t="s">
        <v>92</v>
      </c>
      <c r="C190" s="73" t="s">
        <v>326</v>
      </c>
      <c r="D190" s="45">
        <v>550</v>
      </c>
      <c r="E190" s="156">
        <v>1100</v>
      </c>
      <c r="F190" s="150">
        <v>1100</v>
      </c>
      <c r="G190" s="145">
        <v>1100</v>
      </c>
    </row>
    <row r="191" spans="1:7" x14ac:dyDescent="0.25">
      <c r="A191" s="63" t="s">
        <v>201</v>
      </c>
      <c r="B191" s="63" t="s">
        <v>238</v>
      </c>
      <c r="C191" s="64" t="s">
        <v>337</v>
      </c>
      <c r="D191" s="49">
        <f t="shared" ref="D191:F193" si="56">D192</f>
        <v>6250</v>
      </c>
      <c r="E191" s="49">
        <f t="shared" si="56"/>
        <v>0</v>
      </c>
      <c r="F191" s="49">
        <f t="shared" si="56"/>
        <v>0</v>
      </c>
      <c r="G191" s="162">
        <f>G192</f>
        <v>0</v>
      </c>
    </row>
    <row r="192" spans="1:7" x14ac:dyDescent="0.25">
      <c r="A192" s="65" t="s">
        <v>17</v>
      </c>
      <c r="B192" s="65" t="s">
        <v>37</v>
      </c>
      <c r="C192" s="66" t="s">
        <v>38</v>
      </c>
      <c r="D192" s="43">
        <f t="shared" si="56"/>
        <v>6250</v>
      </c>
      <c r="E192" s="43">
        <f t="shared" si="56"/>
        <v>0</v>
      </c>
      <c r="F192" s="43">
        <f t="shared" si="56"/>
        <v>0</v>
      </c>
      <c r="G192" s="163">
        <f>G193</f>
        <v>0</v>
      </c>
    </row>
    <row r="193" spans="1:7" ht="22.5" x14ac:dyDescent="0.25">
      <c r="A193" s="67" t="s">
        <v>17</v>
      </c>
      <c r="B193" s="67" t="s">
        <v>210</v>
      </c>
      <c r="C193" s="68" t="s">
        <v>211</v>
      </c>
      <c r="D193" s="44">
        <f t="shared" si="56"/>
        <v>6250</v>
      </c>
      <c r="E193" s="44">
        <f t="shared" si="56"/>
        <v>0</v>
      </c>
      <c r="F193" s="44">
        <f t="shared" si="56"/>
        <v>0</v>
      </c>
      <c r="G193" s="161">
        <f>G194</f>
        <v>0</v>
      </c>
    </row>
    <row r="194" spans="1:7" x14ac:dyDescent="0.25">
      <c r="A194" s="72" t="s">
        <v>240</v>
      </c>
      <c r="B194" s="72" t="s">
        <v>95</v>
      </c>
      <c r="C194" s="73" t="s">
        <v>96</v>
      </c>
      <c r="D194" s="45">
        <v>6250</v>
      </c>
      <c r="E194" s="156">
        <v>0</v>
      </c>
      <c r="F194" s="150">
        <v>0</v>
      </c>
      <c r="G194" s="169">
        <v>0</v>
      </c>
    </row>
    <row r="195" spans="1:7" x14ac:dyDescent="0.25">
      <c r="A195" s="74" t="s">
        <v>79</v>
      </c>
      <c r="B195" s="74" t="s">
        <v>241</v>
      </c>
      <c r="C195" s="75" t="s">
        <v>242</v>
      </c>
      <c r="D195" s="48">
        <f>D196</f>
        <v>17660</v>
      </c>
      <c r="E195" s="48">
        <f t="shared" ref="E195" si="57">E196</f>
        <v>12000</v>
      </c>
      <c r="F195" s="48">
        <f>F196</f>
        <v>10000</v>
      </c>
      <c r="G195" s="164">
        <f>G196</f>
        <v>10000</v>
      </c>
    </row>
    <row r="196" spans="1:7" x14ac:dyDescent="0.25">
      <c r="A196" s="63" t="s">
        <v>82</v>
      </c>
      <c r="B196" s="63" t="s">
        <v>243</v>
      </c>
      <c r="C196" s="64" t="s">
        <v>244</v>
      </c>
      <c r="D196" s="49">
        <f>D197+D201+D206+D214</f>
        <v>17660</v>
      </c>
      <c r="E196" s="49">
        <f>E197+E201+E206+E214</f>
        <v>12000</v>
      </c>
      <c r="F196" s="49">
        <f>F197+F201+F206+F214</f>
        <v>10000</v>
      </c>
      <c r="G196" s="162">
        <f>G197+G201+G206+G214</f>
        <v>10000</v>
      </c>
    </row>
    <row r="197" spans="1:7" x14ac:dyDescent="0.25">
      <c r="A197" s="65" t="s">
        <v>17</v>
      </c>
      <c r="B197" s="65" t="s">
        <v>85</v>
      </c>
      <c r="C197" s="66" t="s">
        <v>86</v>
      </c>
      <c r="D197" s="43">
        <f t="shared" ref="D197:G197" si="58">D198</f>
        <v>3517</v>
      </c>
      <c r="E197" s="43">
        <f t="shared" si="58"/>
        <v>4000</v>
      </c>
      <c r="F197" s="43">
        <f t="shared" si="58"/>
        <v>4000</v>
      </c>
      <c r="G197" s="163">
        <f t="shared" si="58"/>
        <v>4000</v>
      </c>
    </row>
    <row r="198" spans="1:7" x14ac:dyDescent="0.25">
      <c r="A198" s="67" t="s">
        <v>17</v>
      </c>
      <c r="B198" s="67" t="s">
        <v>102</v>
      </c>
      <c r="C198" s="68" t="s">
        <v>103</v>
      </c>
      <c r="D198" s="44">
        <f>D199+D200</f>
        <v>3517</v>
      </c>
      <c r="E198" s="44">
        <f>E199+E200</f>
        <v>4000</v>
      </c>
      <c r="F198" s="44">
        <f t="shared" ref="F198:G198" si="59">F199+F200</f>
        <v>4000</v>
      </c>
      <c r="G198" s="161">
        <f t="shared" si="59"/>
        <v>4000</v>
      </c>
    </row>
    <row r="199" spans="1:7" x14ac:dyDescent="0.25">
      <c r="A199" s="72" t="s">
        <v>245</v>
      </c>
      <c r="B199" s="72" t="s">
        <v>159</v>
      </c>
      <c r="C199" s="73" t="s">
        <v>293</v>
      </c>
      <c r="D199" s="45">
        <v>3517</v>
      </c>
      <c r="E199" s="156">
        <v>4000</v>
      </c>
      <c r="F199" s="150">
        <v>4000</v>
      </c>
      <c r="G199" s="169">
        <v>4000</v>
      </c>
    </row>
    <row r="200" spans="1:7" x14ac:dyDescent="0.25">
      <c r="A200" s="72" t="s">
        <v>366</v>
      </c>
      <c r="B200" s="72">
        <v>422</v>
      </c>
      <c r="C200" s="73" t="s">
        <v>294</v>
      </c>
      <c r="D200" s="45">
        <v>0</v>
      </c>
      <c r="E200" s="45">
        <v>0</v>
      </c>
      <c r="F200" s="150">
        <v>0</v>
      </c>
      <c r="G200" s="169">
        <v>0</v>
      </c>
    </row>
    <row r="201" spans="1:7" x14ac:dyDescent="0.25">
      <c r="A201" s="65" t="s">
        <v>17</v>
      </c>
      <c r="B201" s="65" t="s">
        <v>18</v>
      </c>
      <c r="C201" s="66" t="s">
        <v>19</v>
      </c>
      <c r="D201" s="43">
        <f t="shared" ref="D201:F201" si="60">D202</f>
        <v>4853</v>
      </c>
      <c r="E201" s="43">
        <f t="shared" si="60"/>
        <v>3500</v>
      </c>
      <c r="F201" s="43">
        <f t="shared" si="60"/>
        <v>1500</v>
      </c>
      <c r="G201" s="163">
        <f>G202</f>
        <v>1500</v>
      </c>
    </row>
    <row r="202" spans="1:7" x14ac:dyDescent="0.25">
      <c r="A202" s="67" t="s">
        <v>17</v>
      </c>
      <c r="B202" s="67" t="s">
        <v>20</v>
      </c>
      <c r="C202" s="68" t="s">
        <v>21</v>
      </c>
      <c r="D202" s="44">
        <f t="shared" ref="D202:F202" si="61">SUM(D203:D205)</f>
        <v>4853</v>
      </c>
      <c r="E202" s="44">
        <f t="shared" ref="E202" si="62">SUM(E203:E205)</f>
        <v>3500</v>
      </c>
      <c r="F202" s="44">
        <f t="shared" si="61"/>
        <v>1500</v>
      </c>
      <c r="G202" s="161">
        <f>SUM(G203:G205)</f>
        <v>1500</v>
      </c>
    </row>
    <row r="203" spans="1:7" x14ac:dyDescent="0.25">
      <c r="A203" s="72" t="s">
        <v>246</v>
      </c>
      <c r="B203" s="72" t="s">
        <v>159</v>
      </c>
      <c r="C203" s="73" t="s">
        <v>331</v>
      </c>
      <c r="D203" s="45">
        <v>3393</v>
      </c>
      <c r="E203" s="59">
        <v>2000</v>
      </c>
      <c r="F203" s="150">
        <v>0</v>
      </c>
      <c r="G203" s="145">
        <v>0</v>
      </c>
    </row>
    <row r="204" spans="1:7" x14ac:dyDescent="0.25">
      <c r="A204" s="72" t="s">
        <v>247</v>
      </c>
      <c r="B204" s="72" t="s">
        <v>159</v>
      </c>
      <c r="C204" s="73" t="s">
        <v>160</v>
      </c>
      <c r="D204" s="45">
        <v>1327</v>
      </c>
      <c r="E204" s="156">
        <v>1400</v>
      </c>
      <c r="F204" s="150">
        <v>1400</v>
      </c>
      <c r="G204" s="145">
        <v>1400</v>
      </c>
    </row>
    <row r="205" spans="1:7" x14ac:dyDescent="0.25">
      <c r="A205" s="72" t="s">
        <v>248</v>
      </c>
      <c r="B205" s="72" t="s">
        <v>249</v>
      </c>
      <c r="C205" s="73" t="s">
        <v>250</v>
      </c>
      <c r="D205" s="45">
        <v>133</v>
      </c>
      <c r="E205" s="156">
        <v>100</v>
      </c>
      <c r="F205" s="150">
        <v>100</v>
      </c>
      <c r="G205" s="145">
        <v>100</v>
      </c>
    </row>
    <row r="206" spans="1:7" x14ac:dyDescent="0.25">
      <c r="A206" s="65" t="s">
        <v>17</v>
      </c>
      <c r="B206" s="65" t="s">
        <v>37</v>
      </c>
      <c r="C206" s="66" t="s">
        <v>38</v>
      </c>
      <c r="D206" s="43">
        <f>D207</f>
        <v>8759</v>
      </c>
      <c r="E206" s="43">
        <f>E207</f>
        <v>4000</v>
      </c>
      <c r="F206" s="43">
        <f t="shared" ref="F206:G207" si="63">F207</f>
        <v>4000</v>
      </c>
      <c r="G206" s="163">
        <f t="shared" si="63"/>
        <v>4000</v>
      </c>
    </row>
    <row r="207" spans="1:7" x14ac:dyDescent="0.25">
      <c r="A207" s="67" t="s">
        <v>17</v>
      </c>
      <c r="B207" s="67" t="s">
        <v>39</v>
      </c>
      <c r="C207" s="68" t="s">
        <v>40</v>
      </c>
      <c r="D207" s="44">
        <f>D208</f>
        <v>8759</v>
      </c>
      <c r="E207" s="44">
        <f>E208</f>
        <v>4000</v>
      </c>
      <c r="F207" s="44">
        <f t="shared" si="63"/>
        <v>4000</v>
      </c>
      <c r="G207" s="161">
        <f t="shared" si="63"/>
        <v>4000</v>
      </c>
    </row>
    <row r="208" spans="1:7" x14ac:dyDescent="0.25">
      <c r="A208" s="69" t="s">
        <v>17</v>
      </c>
      <c r="B208" s="69" t="s">
        <v>41</v>
      </c>
      <c r="C208" s="70" t="s">
        <v>42</v>
      </c>
      <c r="D208" s="46">
        <f>D209+D210</f>
        <v>8759</v>
      </c>
      <c r="E208" s="46">
        <f>E209+E210</f>
        <v>4000</v>
      </c>
      <c r="F208" s="46">
        <f t="shared" ref="F208:G208" si="64">F209+F210</f>
        <v>4000</v>
      </c>
      <c r="G208" s="160">
        <f t="shared" si="64"/>
        <v>4000</v>
      </c>
    </row>
    <row r="209" spans="1:7" x14ac:dyDescent="0.25">
      <c r="A209" s="53" t="s">
        <v>251</v>
      </c>
      <c r="B209" s="53" t="s">
        <v>159</v>
      </c>
      <c r="C209" s="71" t="s">
        <v>160</v>
      </c>
      <c r="D209" s="47">
        <v>265</v>
      </c>
      <c r="E209" s="155">
        <v>500</v>
      </c>
      <c r="F209" s="149">
        <v>500</v>
      </c>
      <c r="G209" s="167">
        <v>500</v>
      </c>
    </row>
    <row r="210" spans="1:7" x14ac:dyDescent="0.25">
      <c r="A210" s="53" t="s">
        <v>252</v>
      </c>
      <c r="B210" s="53" t="s">
        <v>249</v>
      </c>
      <c r="C210" s="71" t="s">
        <v>253</v>
      </c>
      <c r="D210" s="47">
        <v>8494</v>
      </c>
      <c r="E210" s="155">
        <v>3500</v>
      </c>
      <c r="F210" s="149">
        <v>3500</v>
      </c>
      <c r="G210" s="167">
        <v>3500</v>
      </c>
    </row>
    <row r="211" spans="1:7" x14ac:dyDescent="0.25">
      <c r="A211" s="65" t="s">
        <v>17</v>
      </c>
      <c r="B211" s="65" t="s">
        <v>56</v>
      </c>
      <c r="C211" s="66" t="s">
        <v>57</v>
      </c>
      <c r="D211" s="43">
        <f t="shared" ref="D211:G213" si="65">D212</f>
        <v>531</v>
      </c>
      <c r="E211" s="43">
        <f t="shared" si="65"/>
        <v>500</v>
      </c>
      <c r="F211" s="43">
        <f t="shared" si="65"/>
        <v>500</v>
      </c>
      <c r="G211" s="163">
        <f t="shared" si="65"/>
        <v>500</v>
      </c>
    </row>
    <row r="212" spans="1:7" x14ac:dyDescent="0.25">
      <c r="A212" s="67" t="s">
        <v>17</v>
      </c>
      <c r="B212" s="67" t="s">
        <v>58</v>
      </c>
      <c r="C212" s="68" t="s">
        <v>59</v>
      </c>
      <c r="D212" s="44">
        <f t="shared" si="65"/>
        <v>531</v>
      </c>
      <c r="E212" s="44">
        <f t="shared" si="65"/>
        <v>500</v>
      </c>
      <c r="F212" s="44">
        <f t="shared" si="65"/>
        <v>500</v>
      </c>
      <c r="G212" s="161">
        <f t="shared" si="65"/>
        <v>500</v>
      </c>
    </row>
    <row r="213" spans="1:7" x14ac:dyDescent="0.25">
      <c r="A213" s="69" t="s">
        <v>17</v>
      </c>
      <c r="B213" s="69" t="s">
        <v>60</v>
      </c>
      <c r="C213" s="70" t="s">
        <v>61</v>
      </c>
      <c r="D213" s="46">
        <f t="shared" si="65"/>
        <v>531</v>
      </c>
      <c r="E213" s="46">
        <f t="shared" si="65"/>
        <v>500</v>
      </c>
      <c r="F213" s="46">
        <f t="shared" si="65"/>
        <v>500</v>
      </c>
      <c r="G213" s="160">
        <f t="shared" si="65"/>
        <v>500</v>
      </c>
    </row>
    <row r="214" spans="1:7" x14ac:dyDescent="0.25">
      <c r="A214" s="53" t="s">
        <v>254</v>
      </c>
      <c r="B214" s="53" t="s">
        <v>159</v>
      </c>
      <c r="C214" s="71" t="s">
        <v>160</v>
      </c>
      <c r="D214" s="47">
        <v>531</v>
      </c>
      <c r="E214" s="155">
        <v>500</v>
      </c>
      <c r="F214" s="149">
        <v>500</v>
      </c>
      <c r="G214" s="169">
        <v>500</v>
      </c>
    </row>
    <row r="215" spans="1:7" x14ac:dyDescent="0.25">
      <c r="A215" s="74" t="s">
        <v>79</v>
      </c>
      <c r="B215" s="74" t="s">
        <v>255</v>
      </c>
      <c r="C215" s="75" t="s">
        <v>256</v>
      </c>
      <c r="D215" s="48">
        <f>D216</f>
        <v>7350</v>
      </c>
      <c r="E215" s="48">
        <f>E216</f>
        <v>2500</v>
      </c>
      <c r="F215" s="48">
        <f t="shared" ref="F215:G216" si="66">F216</f>
        <v>1500</v>
      </c>
      <c r="G215" s="164">
        <f t="shared" si="66"/>
        <v>1500</v>
      </c>
    </row>
    <row r="216" spans="1:7" x14ac:dyDescent="0.25">
      <c r="A216" s="63" t="s">
        <v>82</v>
      </c>
      <c r="B216" s="63" t="s">
        <v>257</v>
      </c>
      <c r="C216" s="64" t="s">
        <v>256</v>
      </c>
      <c r="D216" s="49">
        <f>D217</f>
        <v>7350</v>
      </c>
      <c r="E216" s="49">
        <f>E217</f>
        <v>2500</v>
      </c>
      <c r="F216" s="49">
        <f t="shared" si="66"/>
        <v>1500</v>
      </c>
      <c r="G216" s="162">
        <f t="shared" si="66"/>
        <v>1500</v>
      </c>
    </row>
    <row r="217" spans="1:7" x14ac:dyDescent="0.25">
      <c r="A217" s="65" t="s">
        <v>17</v>
      </c>
      <c r="B217" s="65" t="s">
        <v>85</v>
      </c>
      <c r="C217" s="66" t="s">
        <v>86</v>
      </c>
      <c r="D217" s="43">
        <f>D218+D222</f>
        <v>7350</v>
      </c>
      <c r="E217" s="43">
        <f>E218+E222</f>
        <v>2500</v>
      </c>
      <c r="F217" s="43">
        <f>F218+F222</f>
        <v>1500</v>
      </c>
      <c r="G217" s="163">
        <f>G218+G222</f>
        <v>1500</v>
      </c>
    </row>
    <row r="218" spans="1:7" x14ac:dyDescent="0.25">
      <c r="A218" s="67" t="s">
        <v>17</v>
      </c>
      <c r="B218" s="67" t="s">
        <v>102</v>
      </c>
      <c r="C218" s="68" t="s">
        <v>103</v>
      </c>
      <c r="D218" s="44">
        <f>SUM(D219:D221)</f>
        <v>2000</v>
      </c>
      <c r="E218" s="44">
        <f t="shared" ref="E218:G218" si="67">SUM(E219:E221)</f>
        <v>2500</v>
      </c>
      <c r="F218" s="44">
        <f t="shared" si="67"/>
        <v>1500</v>
      </c>
      <c r="G218" s="161">
        <f t="shared" si="67"/>
        <v>1500</v>
      </c>
    </row>
    <row r="219" spans="1:7" x14ac:dyDescent="0.25">
      <c r="A219" s="72" t="s">
        <v>259</v>
      </c>
      <c r="B219" s="72" t="s">
        <v>98</v>
      </c>
      <c r="C219" s="73" t="s">
        <v>258</v>
      </c>
      <c r="D219" s="45">
        <v>1708</v>
      </c>
      <c r="E219" s="151">
        <v>1500</v>
      </c>
      <c r="F219" s="150">
        <v>1500</v>
      </c>
      <c r="G219" s="169">
        <v>1500</v>
      </c>
    </row>
    <row r="220" spans="1:7" x14ac:dyDescent="0.25">
      <c r="A220" s="72" t="s">
        <v>260</v>
      </c>
      <c r="B220" s="72" t="s">
        <v>98</v>
      </c>
      <c r="C220" s="73" t="s">
        <v>261</v>
      </c>
      <c r="D220" s="45">
        <v>292</v>
      </c>
      <c r="E220" s="156">
        <v>0</v>
      </c>
      <c r="F220" s="150">
        <v>0</v>
      </c>
      <c r="G220" s="169">
        <v>0</v>
      </c>
    </row>
    <row r="221" spans="1:7" x14ac:dyDescent="0.25">
      <c r="A221" s="72" t="s">
        <v>355</v>
      </c>
      <c r="B221" s="72">
        <v>323</v>
      </c>
      <c r="C221" s="73" t="s">
        <v>263</v>
      </c>
      <c r="D221" s="45">
        <v>0</v>
      </c>
      <c r="E221" s="156">
        <v>1000</v>
      </c>
      <c r="F221" s="150">
        <v>0</v>
      </c>
      <c r="G221" s="169">
        <v>0</v>
      </c>
    </row>
    <row r="222" spans="1:7" x14ac:dyDescent="0.25">
      <c r="A222" s="67" t="s">
        <v>17</v>
      </c>
      <c r="B222" s="67" t="s">
        <v>277</v>
      </c>
      <c r="C222" s="68" t="s">
        <v>276</v>
      </c>
      <c r="D222" s="44">
        <f>D223</f>
        <v>5350</v>
      </c>
      <c r="E222" s="44">
        <f>E223</f>
        <v>0</v>
      </c>
      <c r="F222" s="44">
        <f>F223</f>
        <v>0</v>
      </c>
      <c r="G222" s="161">
        <f t="shared" ref="G222" si="68">G223</f>
        <v>0</v>
      </c>
    </row>
    <row r="223" spans="1:7" x14ac:dyDescent="0.25">
      <c r="A223" s="53" t="s">
        <v>262</v>
      </c>
      <c r="B223" s="53" t="s">
        <v>98</v>
      </c>
      <c r="C223" s="71" t="s">
        <v>263</v>
      </c>
      <c r="D223" s="47">
        <v>5350</v>
      </c>
      <c r="E223" s="158">
        <v>0</v>
      </c>
      <c r="F223" s="149">
        <v>0</v>
      </c>
      <c r="G223" s="169">
        <v>0</v>
      </c>
    </row>
    <row r="224" spans="1:7" x14ac:dyDescent="0.25">
      <c r="A224" s="13"/>
      <c r="B224" s="13"/>
      <c r="C224" s="34"/>
      <c r="D224" s="28"/>
      <c r="E224" s="28"/>
      <c r="F224" s="47"/>
      <c r="G224" s="47"/>
    </row>
    <row r="225" spans="1:7" x14ac:dyDescent="0.25">
      <c r="A225" s="13"/>
      <c r="B225" s="13"/>
      <c r="C225" s="189" t="s">
        <v>371</v>
      </c>
      <c r="D225" s="78">
        <v>1404603.63</v>
      </c>
      <c r="E225" s="78">
        <v>1435816</v>
      </c>
      <c r="F225" s="77">
        <v>1477903</v>
      </c>
      <c r="G225" s="77">
        <v>1527903</v>
      </c>
    </row>
    <row r="226" spans="1:7" ht="15.75" thickBot="1" x14ac:dyDescent="0.3">
      <c r="A226" s="11" t="s">
        <v>121</v>
      </c>
      <c r="B226" s="11" t="s">
        <v>98</v>
      </c>
      <c r="C226" s="190" t="s">
        <v>122</v>
      </c>
      <c r="D226" s="191">
        <v>39817</v>
      </c>
      <c r="E226" s="191">
        <v>36000</v>
      </c>
      <c r="F226" s="192">
        <v>36000</v>
      </c>
      <c r="G226" s="193">
        <v>36000</v>
      </c>
    </row>
    <row r="227" spans="1:7" ht="15.75" thickBot="1" x14ac:dyDescent="0.3">
      <c r="C227" s="194" t="s">
        <v>332</v>
      </c>
      <c r="D227" s="197">
        <f>SUM(D225:D226)</f>
        <v>1444420.63</v>
      </c>
      <c r="E227" s="195">
        <f>SUM(E225:E226)</f>
        <v>1471816</v>
      </c>
      <c r="F227" s="197">
        <f t="shared" ref="F227:G227" si="69">SUM(F225:F226)</f>
        <v>1513903</v>
      </c>
      <c r="G227" s="196">
        <f t="shared" si="69"/>
        <v>1563903</v>
      </c>
    </row>
  </sheetData>
  <pageMargins left="0.19685039370078741" right="0.19685039370078741" top="0.39370078740157483" bottom="0.43307086614173229" header="0.39370078740157483" footer="0.39370078740157483"/>
  <pageSetup paperSize="9" scale="78" fitToHeight="0" orientation="portrait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B4E64C075144A97774078E840ADA8" ma:contentTypeVersion="16" ma:contentTypeDescription="Create a new document." ma:contentTypeScope="" ma:versionID="b9e0eb4dba6ba57c69859c718a2c0fe1">
  <xsd:schema xmlns:xsd="http://www.w3.org/2001/XMLSchema" xmlns:xs="http://www.w3.org/2001/XMLSchema" xmlns:p="http://schemas.microsoft.com/office/2006/metadata/properties" xmlns:ns2="6d61b630-1d91-40ab-8e9b-8e9455b049fe" xmlns:ns3="8f68a5de-f7da-44ea-a0a6-768bc904f3ae" targetNamespace="http://schemas.microsoft.com/office/2006/metadata/properties" ma:root="true" ma:fieldsID="b842687a9f330d074714c3e2cf99a52a" ns2:_="" ns3:_="">
    <xsd:import namespace="6d61b630-1d91-40ab-8e9b-8e9455b049fe"/>
    <xsd:import namespace="8f68a5de-f7da-44ea-a0a6-768bc904f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1b630-1d91-40ab-8e9b-8e9455b04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74b04e-36ac-4328-96f0-c50880d969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8a5de-f7da-44ea-a0a6-768bc904f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251bc6-9626-49bd-b247-48a84ca0b005}" ma:internalName="TaxCatchAll" ma:showField="CatchAllData" ma:web="8f68a5de-f7da-44ea-a0a6-768bc904f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1b630-1d91-40ab-8e9b-8e9455b049fe">
      <Terms xmlns="http://schemas.microsoft.com/office/infopath/2007/PartnerControls"/>
    </lcf76f155ced4ddcb4097134ff3c332f>
    <TaxCatchAll xmlns="8f68a5de-f7da-44ea-a0a6-768bc904f3ae" xsi:nil="true"/>
  </documentManagement>
</p:properties>
</file>

<file path=customXml/itemProps1.xml><?xml version="1.0" encoding="utf-8"?>
<ds:datastoreItem xmlns:ds="http://schemas.openxmlformats.org/officeDocument/2006/customXml" ds:itemID="{5490B5FE-4591-41DA-9349-46A075EF06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1708A9-61E6-4AD9-A22A-F91D7036D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61b630-1d91-40ab-8e9b-8e9455b049fe"/>
    <ds:schemaRef ds:uri="8f68a5de-f7da-44ea-a0a6-768bc904f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AA5FD5-9E23-400D-960A-43E5F03A013A}">
  <ds:schemaRefs>
    <ds:schemaRef ds:uri="6d61b630-1d91-40ab-8e9b-8e9455b049fe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8f68a5de-f7da-44ea-a0a6-768bc904f3a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</vt:lpstr>
      <vt:lpstr>Rashodi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Višnja</cp:lastModifiedBy>
  <cp:lastPrinted>2023-12-18T10:51:49Z</cp:lastPrinted>
  <dcterms:created xsi:type="dcterms:W3CDTF">2023-04-20T08:20:33Z</dcterms:created>
  <dcterms:modified xsi:type="dcterms:W3CDTF">2023-12-18T11:18:03Z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0x01010056BB4E64C075144A97774078E840ADA8</vt:lpwstr>
  </property>
</Properties>
</file>