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ip\Documents\Aktiv ravnatelja\Zaduženja\"/>
    </mc:Choice>
  </mc:AlternateContent>
  <bookViews>
    <workbookView xWindow="0" yWindow="0" windowWidth="20490" windowHeight="7755"/>
  </bookViews>
  <sheets>
    <sheet name="2021-2022" sheetId="4" r:id="rId1"/>
    <sheet name="Tablica" sheetId="6" r:id="rId2"/>
    <sheet name="Brojač dana" sheetId="5" r:id="rId3"/>
  </sheets>
  <calcPr calcId="162913"/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E29" i="4"/>
  <c r="D29" i="4"/>
  <c r="C29" i="4"/>
  <c r="B29" i="4"/>
  <c r="A29" i="4"/>
  <c r="AC19" i="4"/>
  <c r="AB19" i="4"/>
  <c r="AA19" i="4"/>
  <c r="Z19" i="4"/>
  <c r="Y19" i="4"/>
  <c r="U19" i="4"/>
  <c r="T19" i="4"/>
  <c r="S19" i="4"/>
  <c r="R19" i="4"/>
  <c r="Q19" i="4"/>
  <c r="M19" i="4"/>
  <c r="L19" i="4"/>
  <c r="K19" i="4"/>
  <c r="J19" i="4"/>
  <c r="I19" i="4"/>
  <c r="E19" i="4"/>
  <c r="D19" i="4"/>
  <c r="C19" i="4"/>
  <c r="B19" i="4"/>
  <c r="A19" i="4"/>
  <c r="AC9" i="4"/>
  <c r="AB9" i="4"/>
  <c r="AA9" i="4"/>
  <c r="Z9" i="4"/>
  <c r="Y9" i="4"/>
  <c r="U9" i="4"/>
  <c r="T9" i="4"/>
  <c r="S9" i="4"/>
  <c r="R9" i="4"/>
  <c r="Q9" i="4"/>
  <c r="M9" i="4"/>
  <c r="L9" i="4"/>
  <c r="K9" i="4"/>
  <c r="J9" i="4"/>
  <c r="I9" i="4"/>
  <c r="B9" i="4"/>
  <c r="C9" i="4"/>
  <c r="D9" i="4"/>
  <c r="E9" i="4"/>
  <c r="A9" i="4"/>
  <c r="M29" i="5"/>
  <c r="L29" i="5"/>
  <c r="K29" i="5"/>
  <c r="J29" i="5"/>
  <c r="I29" i="5"/>
  <c r="E29" i="5"/>
  <c r="D29" i="5"/>
  <c r="C29" i="5"/>
  <c r="B29" i="5"/>
  <c r="A29" i="5"/>
  <c r="AC19" i="5"/>
  <c r="AB19" i="5"/>
  <c r="AA19" i="5"/>
  <c r="Z19" i="5"/>
  <c r="Y19" i="5"/>
  <c r="U19" i="5"/>
  <c r="T19" i="5"/>
  <c r="S19" i="5"/>
  <c r="R19" i="5"/>
  <c r="Q19" i="5"/>
  <c r="M19" i="5"/>
  <c r="L19" i="5"/>
  <c r="K19" i="5"/>
  <c r="J19" i="5"/>
  <c r="I19" i="5"/>
  <c r="E19" i="5"/>
  <c r="D19" i="5"/>
  <c r="C19" i="5"/>
  <c r="B19" i="5"/>
  <c r="A19" i="5"/>
  <c r="AC9" i="5"/>
  <c r="AB9" i="5"/>
  <c r="AA9" i="5"/>
  <c r="Z9" i="5"/>
  <c r="Y9" i="5"/>
  <c r="U9" i="5"/>
  <c r="T9" i="5"/>
  <c r="S9" i="5"/>
  <c r="R9" i="5"/>
  <c r="Q9" i="5"/>
  <c r="J9" i="5"/>
  <c r="K9" i="5"/>
  <c r="L9" i="5"/>
  <c r="M9" i="5"/>
  <c r="I9" i="5"/>
  <c r="B9" i="5"/>
  <c r="C9" i="5"/>
  <c r="D9" i="5"/>
  <c r="E9" i="5"/>
  <c r="A9" i="5"/>
  <c r="I17" i="6" l="1"/>
  <c r="I16" i="6"/>
  <c r="I13" i="6"/>
  <c r="I12" i="6"/>
  <c r="I11" i="6"/>
  <c r="I10" i="6"/>
  <c r="I9" i="6"/>
  <c r="I8" i="6"/>
  <c r="I6" i="6"/>
  <c r="I5" i="6"/>
  <c r="I4" i="6"/>
  <c r="I3" i="6"/>
  <c r="H17" i="6"/>
  <c r="H16" i="6"/>
  <c r="H18" i="6" s="1"/>
  <c r="H13" i="6"/>
  <c r="H12" i="6"/>
  <c r="H11" i="6"/>
  <c r="H10" i="6"/>
  <c r="H9" i="6"/>
  <c r="H8" i="6"/>
  <c r="H14" i="6" s="1"/>
  <c r="H6" i="6"/>
  <c r="H5" i="6"/>
  <c r="H4" i="6"/>
  <c r="H3" i="6"/>
  <c r="H7" i="6" s="1"/>
  <c r="H15" i="6" s="1"/>
  <c r="G17" i="6"/>
  <c r="G16" i="6"/>
  <c r="G13" i="6"/>
  <c r="G12" i="6"/>
  <c r="G11" i="6"/>
  <c r="G10" i="6"/>
  <c r="G9" i="6"/>
  <c r="G8" i="6"/>
  <c r="G6" i="6"/>
  <c r="G5" i="6"/>
  <c r="G4" i="6"/>
  <c r="G3" i="6"/>
  <c r="C17" i="6"/>
  <c r="C16" i="6"/>
  <c r="C18" i="6" s="1"/>
  <c r="C13" i="6"/>
  <c r="C12" i="6"/>
  <c r="C11" i="6"/>
  <c r="C10" i="6"/>
  <c r="C9" i="6"/>
  <c r="C8" i="6"/>
  <c r="C6" i="6"/>
  <c r="C5" i="6"/>
  <c r="C4" i="6"/>
  <c r="C3" i="6"/>
  <c r="F17" i="6"/>
  <c r="F16" i="6"/>
  <c r="F18" i="6" s="1"/>
  <c r="F13" i="6"/>
  <c r="F12" i="6"/>
  <c r="F11" i="6"/>
  <c r="F10" i="6"/>
  <c r="F9" i="6"/>
  <c r="F8" i="6"/>
  <c r="F6" i="6"/>
  <c r="F5" i="6"/>
  <c r="F4" i="6"/>
  <c r="E4" i="6"/>
  <c r="E17" i="6"/>
  <c r="E16" i="6"/>
  <c r="E18" i="6" s="1"/>
  <c r="E13" i="6"/>
  <c r="E12" i="6"/>
  <c r="E11" i="6"/>
  <c r="E10" i="6"/>
  <c r="E9" i="6"/>
  <c r="E8" i="6"/>
  <c r="E6" i="6"/>
  <c r="E5" i="6"/>
  <c r="F3" i="6"/>
  <c r="E3" i="6"/>
  <c r="D5" i="6" l="1"/>
  <c r="D17" i="6"/>
  <c r="I18" i="6"/>
  <c r="D13" i="6"/>
  <c r="D12" i="6"/>
  <c r="D11" i="6"/>
  <c r="D10" i="6"/>
  <c r="D9" i="6"/>
  <c r="D8" i="6"/>
  <c r="I14" i="6"/>
  <c r="I7" i="6"/>
  <c r="I15" i="6" s="1"/>
  <c r="D3" i="6"/>
  <c r="D6" i="6"/>
  <c r="H19" i="6"/>
  <c r="D16" i="6"/>
  <c r="D18" i="6" s="1"/>
  <c r="D4" i="6"/>
  <c r="D7" i="6" s="1"/>
  <c r="D15" i="6" s="1"/>
  <c r="G18" i="6"/>
  <c r="G14" i="6"/>
  <c r="G7" i="6"/>
  <c r="C14" i="6"/>
  <c r="C7" i="6"/>
  <c r="C15" i="6" s="1"/>
  <c r="F14" i="6"/>
  <c r="F7" i="6"/>
  <c r="E14" i="6"/>
  <c r="E7" i="6"/>
  <c r="E15" i="6" s="1"/>
  <c r="J37" i="5"/>
  <c r="J37" i="4" s="1"/>
  <c r="J36" i="5"/>
  <c r="J36" i="4" s="1"/>
  <c r="J35" i="5"/>
  <c r="J35" i="4" s="1"/>
  <c r="J34" i="5"/>
  <c r="J34" i="4" s="1"/>
  <c r="I33" i="5"/>
  <c r="I33" i="4" s="1"/>
  <c r="H33" i="5"/>
  <c r="H33" i="4" s="1"/>
  <c r="J32" i="5"/>
  <c r="P36" i="5"/>
  <c r="P35" i="5"/>
  <c r="P34" i="5"/>
  <c r="P33" i="5"/>
  <c r="P32" i="5"/>
  <c r="AF29" i="5"/>
  <c r="AF19" i="5"/>
  <c r="AF9" i="5"/>
  <c r="AF19" i="4"/>
  <c r="AF9" i="4"/>
  <c r="P37" i="5" l="1"/>
  <c r="F19" i="6"/>
  <c r="F15" i="6"/>
  <c r="G19" i="6"/>
  <c r="G15" i="6"/>
  <c r="E19" i="6"/>
  <c r="C19" i="6"/>
  <c r="I19" i="6"/>
  <c r="D14" i="6"/>
  <c r="D19" i="6" s="1"/>
  <c r="D20" i="6" s="1"/>
  <c r="J32" i="4"/>
  <c r="J33" i="5"/>
  <c r="J33" i="4" s="1"/>
  <c r="J38" i="5" l="1"/>
  <c r="J38" i="4" s="1"/>
  <c r="P36" i="4"/>
  <c r="P35" i="4"/>
  <c r="P34" i="4"/>
  <c r="P33" i="4"/>
  <c r="P32" i="4"/>
  <c r="AF29" i="4"/>
  <c r="P37" i="4" l="1"/>
</calcChain>
</file>

<file path=xl/sharedStrings.xml><?xml version="1.0" encoding="utf-8"?>
<sst xmlns="http://schemas.openxmlformats.org/spreadsheetml/2006/main" count="727" uniqueCount="120">
  <si>
    <t>P</t>
  </si>
  <si>
    <t>U</t>
  </si>
  <si>
    <t>S</t>
  </si>
  <si>
    <t>Č</t>
  </si>
  <si>
    <t>N</t>
  </si>
  <si>
    <t>RUJAN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</si>
  <si>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</si>
  <si>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</si>
  <si>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</si>
  <si>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</si>
  <si>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</si>
  <si>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</si>
  <si>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</si>
  <si>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</si>
  <si>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</si>
  <si>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</si>
  <si>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</si>
  <si>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Državni praznici i blagdani</t>
  </si>
  <si>
    <t>Dan svih svetih</t>
  </si>
  <si>
    <t>Božić</t>
  </si>
  <si>
    <t>Sveti Stjepan</t>
  </si>
  <si>
    <t>Nova godina</t>
  </si>
  <si>
    <t>Sveta tri kralja</t>
  </si>
  <si>
    <t>Uskrs</t>
  </si>
  <si>
    <t>Praznik rada</t>
  </si>
  <si>
    <t>Tijelovo</t>
  </si>
  <si>
    <t>Dan državnosti</t>
  </si>
  <si>
    <t>Dan antifašističke borbe</t>
  </si>
  <si>
    <t>Dan pobjede i</t>
  </si>
  <si>
    <t>Velika Gospa</t>
  </si>
  <si>
    <t>Ljudevita Gaja 28, 31418 Drenje</t>
  </si>
  <si>
    <t>tel./fax</t>
  </si>
  <si>
    <t>web:</t>
  </si>
  <si>
    <t>e-mail:</t>
  </si>
  <si>
    <t>http://os-drenje.skole.hr</t>
  </si>
  <si>
    <t>Ponedjeljak</t>
  </si>
  <si>
    <t>Utorak</t>
  </si>
  <si>
    <t>Srijeda</t>
  </si>
  <si>
    <t>Četvrtak</t>
  </si>
  <si>
    <t>Petak</t>
  </si>
  <si>
    <t>Ukupno</t>
  </si>
  <si>
    <t>Ljetni odmor učenika:</t>
  </si>
  <si>
    <t>Proljetni odmor učenika:</t>
  </si>
  <si>
    <t>Uskrsni ponedjeljak</t>
  </si>
  <si>
    <t>Razdoblja tijekom školske godine</t>
  </si>
  <si>
    <t>Broj dana</t>
  </si>
  <si>
    <t>osdrenje@os-drenje.skole.hr</t>
  </si>
  <si>
    <t>031 862004/ 862257</t>
  </si>
  <si>
    <t>UKUPNO:</t>
  </si>
  <si>
    <t>OSNOVNA ŠKOLA DRENJE</t>
  </si>
  <si>
    <t>O</t>
  </si>
  <si>
    <t>R</t>
  </si>
  <si>
    <t>B</t>
  </si>
  <si>
    <t>Odmor zimski/proljetni/ljetni-O</t>
  </si>
  <si>
    <t>Subote i nedjelje-S-N</t>
  </si>
  <si>
    <t>Državni praznici/blagdani-B</t>
  </si>
  <si>
    <t>Dan škole-D</t>
  </si>
  <si>
    <t>Dan sjećanja na žrtve</t>
  </si>
  <si>
    <t>Vukovara</t>
  </si>
  <si>
    <t>domovinskog rata i</t>
  </si>
  <si>
    <t>Dan hrvatskih branitelja</t>
  </si>
  <si>
    <t>domovinske zahvalnosti i</t>
  </si>
  <si>
    <t>Jesenski odmor učenika:</t>
  </si>
  <si>
    <t>I. Zimski odmor učenika:</t>
  </si>
  <si>
    <t>Nenastavni dan-NN</t>
  </si>
  <si>
    <t>Nastavni</t>
  </si>
  <si>
    <t>Nastavni dani-R</t>
  </si>
  <si>
    <t>1.11.2021.</t>
  </si>
  <si>
    <t>18.11.2021.</t>
  </si>
  <si>
    <t>25.12.2021.</t>
  </si>
  <si>
    <t>26.12.2021.</t>
  </si>
  <si>
    <t>1.1.2022.</t>
  </si>
  <si>
    <t>6.1.2022.</t>
  </si>
  <si>
    <t>17.4.2022.</t>
  </si>
  <si>
    <t>18.4.2022.</t>
  </si>
  <si>
    <t>1.5.2022.</t>
  </si>
  <si>
    <t>30.5.2022.</t>
  </si>
  <si>
    <t>16.6.2022.</t>
  </si>
  <si>
    <t>22.06.2022.</t>
  </si>
  <si>
    <t>5.8.2022.</t>
  </si>
  <si>
    <t>15.08.2022.</t>
  </si>
  <si>
    <t>6.9.2021. - 23.12.2021.</t>
  </si>
  <si>
    <t>10.1.2022. - 21.6.2022.</t>
  </si>
  <si>
    <t>2.11.2021. - 3.11.2021.</t>
  </si>
  <si>
    <t>24.12.2021.-7.1.2022.</t>
  </si>
  <si>
    <t>14.4.2022.-22.4.2022.</t>
  </si>
  <si>
    <t>23.6.2022.-</t>
  </si>
  <si>
    <t>radnih</t>
  </si>
  <si>
    <t>nastavnih</t>
  </si>
  <si>
    <t>državni blagdani</t>
  </si>
  <si>
    <t>IX.</t>
  </si>
  <si>
    <t>X.</t>
  </si>
  <si>
    <t>XI.</t>
  </si>
  <si>
    <t>XII.</t>
  </si>
  <si>
    <t>I.</t>
  </si>
  <si>
    <t>II.</t>
  </si>
  <si>
    <t>III.</t>
  </si>
  <si>
    <t>IV.</t>
  </si>
  <si>
    <t>V.</t>
  </si>
  <si>
    <t>VI.</t>
  </si>
  <si>
    <t>I. POLUGODIŠTE</t>
  </si>
  <si>
    <t>I. polugodište od 6.9. do 23.12. 2021.</t>
  </si>
  <si>
    <t>II. polugodište od 10.1. do 21.6. 2022.</t>
  </si>
  <si>
    <t>VII.</t>
  </si>
  <si>
    <t>VIII.</t>
  </si>
  <si>
    <t>subota</t>
  </si>
  <si>
    <t>nedjelja</t>
  </si>
  <si>
    <t>I. polugodište:</t>
  </si>
  <si>
    <t>II. polugodište:</t>
  </si>
  <si>
    <t>Zimski odmor učenika:</t>
  </si>
  <si>
    <t>UKUPNO</t>
  </si>
  <si>
    <t>BROJ DANA</t>
  </si>
  <si>
    <t>NERADNI DANI</t>
  </si>
  <si>
    <t>MJESEC</t>
  </si>
  <si>
    <t>NENASTAVNI DANI</t>
  </si>
  <si>
    <t>UČENIČKI ODMORI</t>
  </si>
  <si>
    <t>NAPOMENA</t>
  </si>
  <si>
    <t>UKUPNO I.-II. POLUGODIŠTE</t>
  </si>
  <si>
    <t>II. POLUGODIŠTE</t>
  </si>
  <si>
    <t>UKUPNO VII.-VIII.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</si>
</sst>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1F497D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0FE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93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3" xfId="0" applyFont="1" applyBorder="1"/>
    <xf numFmtId="0" fontId="5" fillId="0" borderId="3" xfId="0" applyFont="1" applyBorder="1"/>
    <xf numFmtId="0" fontId="3" fillId="0" borderId="6" xfId="0" applyFont="1" applyBorder="1"/>
    <xf numFmtId="0" fontId="6" fillId="0" borderId="0" xfId="0" applyFont="1"/>
    <xf numFmtId="0" fontId="7" fillId="0" borderId="0" xfId="1" applyFont="1" applyAlignment="1" applyProtection="1"/>
    <xf numFmtId="0" fontId="6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1" xfId="0" applyFont="1" applyBorder="1"/>
    <xf numFmtId="0" fontId="2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7" xfId="0" applyFont="1" applyBorder="1"/>
    <xf numFmtId="0" fontId="9" fillId="0" borderId="1" xfId="0" applyFont="1" applyBorder="1"/>
    <xf numFmtId="0" fontId="9" fillId="0" borderId="2" xfId="0" applyFont="1" applyBorder="1"/>
    <xf numFmtId="0" fontId="12" fillId="0" borderId="4" xfId="0" applyFont="1" applyBorder="1"/>
    <xf numFmtId="0" fontId="12" fillId="0" borderId="5" xfId="0" applyFont="1" applyBorder="1"/>
    <xf numFmtId="0" fontId="9" fillId="0" borderId="0" xfId="0" applyFont="1" applyBorder="1"/>
    <xf numFmtId="0" fontId="9" fillId="0" borderId="7" xfId="0" applyFont="1" applyBorder="1"/>
    <xf numFmtId="0" fontId="9" fillId="2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2" fillId="0" borderId="10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6" fillId="0" borderId="16" xfId="0" applyFont="1" applyBorder="1" applyAlignment="1">
      <alignment horizontal="right"/>
    </xf>
    <xf numFmtId="0" fontId="1" fillId="0" borderId="0" xfId="1" applyAlignment="1" applyProtection="1"/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0" fillId="4" borderId="0" xfId="0" applyFont="1" applyFill="1" applyBorder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11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17" fillId="0" borderId="0" xfId="0" applyFont="1"/>
    <xf numFmtId="0" fontId="0" fillId="6" borderId="0" xfId="0" applyFill="1" applyBorder="1"/>
    <xf numFmtId="0" fontId="17" fillId="0" borderId="0" xfId="0" applyFont="1" applyAlignment="1">
      <alignment horizontal="left"/>
    </xf>
    <xf numFmtId="14" fontId="3" fillId="0" borderId="3" xfId="0" applyNumberFormat="1" applyFont="1" applyBorder="1"/>
    <xf numFmtId="0" fontId="2" fillId="0" borderId="10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0" fillId="0" borderId="0" xfId="0" applyBorder="1"/>
    <xf numFmtId="0" fontId="6" fillId="2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6" borderId="3" xfId="0" applyFont="1" applyFill="1" applyBorder="1"/>
    <xf numFmtId="0" fontId="6" fillId="4" borderId="3" xfId="0" applyFont="1" applyFill="1" applyBorder="1" applyAlignment="1">
      <alignment horizontal="left" vertical="center"/>
    </xf>
    <xf numFmtId="14" fontId="13" fillId="3" borderId="6" xfId="0" applyNumberFormat="1" applyFont="1" applyFill="1" applyBorder="1" applyAlignment="1">
      <alignment horizontal="left"/>
    </xf>
    <xf numFmtId="14" fontId="13" fillId="3" borderId="7" xfId="0" applyNumberFormat="1" applyFont="1" applyFill="1" applyBorder="1" applyAlignment="1">
      <alignment horizontal="left"/>
    </xf>
    <xf numFmtId="0" fontId="14" fillId="7" borderId="14" xfId="0" applyFont="1" applyFill="1" applyBorder="1" applyAlignment="1"/>
    <xf numFmtId="0" fontId="0" fillId="0" borderId="0" xfId="0" applyBorder="1"/>
    <xf numFmtId="0" fontId="4" fillId="0" borderId="4" xfId="0" applyFont="1" applyFill="1" applyBorder="1"/>
    <xf numFmtId="0" fontId="0" fillId="0" borderId="0" xfId="0" applyBorder="1"/>
    <xf numFmtId="0" fontId="6" fillId="2" borderId="10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1" fontId="13" fillId="3" borderId="10" xfId="0" applyNumberFormat="1" applyFont="1" applyFill="1" applyBorder="1" applyAlignment="1">
      <alignment vertical="center"/>
    </xf>
    <xf numFmtId="0" fontId="0" fillId="6" borderId="10" xfId="0" applyFill="1" applyBorder="1" applyAlignment="1"/>
    <xf numFmtId="1" fontId="13" fillId="3" borderId="10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0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0" fillId="5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0" fillId="0" borderId="18" xfId="0" applyBorder="1"/>
    <xf numFmtId="0" fontId="17" fillId="10" borderId="17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20" fillId="0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17" fillId="12" borderId="10" xfId="0" applyFont="1" applyFill="1" applyBorder="1" applyAlignment="1">
      <alignment horizontal="right"/>
    </xf>
    <xf numFmtId="0" fontId="17" fillId="11" borderId="10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colors>
    <mruColors>
      <color rgb="FFFFFF71"/>
      <color rgb="FFFFFF00"/>
      <color rgb="FF4785D1"/>
      <color rgb="FFE9FF93"/>
      <color rgb="FFDBFF93"/>
      <color rgb="FF1F497D"/>
      <color rgb="FFF2EA50"/>
      <color rgb="FFFFA0A0"/>
      <color rgb="FFD4FF7D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s-drenje.skole.hr/" TargetMode="External"/><Relationship Id="rId1" Type="http://schemas.openxmlformats.org/officeDocument/2006/relationships/hyperlink" Target="mailto:osdrenje@os-drenje.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s-drenje.skole.hr/" TargetMode="External"/><Relationship Id="rId1" Type="http://schemas.openxmlformats.org/officeDocument/2006/relationships/hyperlink" Target="mailto:osdrenje@os-drenje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zoomScaleNormal="100" workbookViewId="0">
      <selection activeCell="AG40" sqref="AG40"/>
    </sheetView>
  </sheetViews>
  <sheetFormatPr defaultRowHeight="15" x14ac:dyDescent="0.25"/>
  <cols>
    <col min="1" max="9" width="3" customWidth="1"/>
    <col min="10" max="10" width="4" customWidth="1"/>
    <col min="11" max="15" width="3" customWidth="1"/>
    <col min="16" max="16" width="4" customWidth="1"/>
    <col min="17" max="17" width="4" bestFit="1" customWidth="1"/>
    <col min="18" max="30" width="3" customWidth="1"/>
    <col min="31" max="31" width="3" bestFit="1" customWidth="1"/>
    <col min="32" max="32" width="4" bestFit="1" customWidth="1"/>
    <col min="33" max="33" width="6.85546875" customWidth="1"/>
    <col min="34" max="34" width="10.140625" customWidth="1"/>
    <col min="35" max="35" width="19.85546875" bestFit="1" customWidth="1"/>
    <col min="36" max="36" width="16" hidden="1" customWidth="1"/>
    <col min="37" max="37" width="5.5703125" hidden="1" customWidth="1"/>
    <col min="38" max="38" width="7" customWidth="1"/>
  </cols>
  <sheetData>
    <row r="1" spans="1:36" x14ac:dyDescent="0.25">
      <c r="C1" s="14" t="s">
        <v>5</v>
      </c>
      <c r="K1" s="8" t="s">
        <v>6</v>
      </c>
      <c r="S1" s="8" t="s">
        <v>7</v>
      </c>
      <c r="AA1" s="8" t="s">
        <v>8</v>
      </c>
    </row>
    <row r="2" spans="1:36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0</v>
      </c>
      <c r="F2" s="45" t="s">
        <v>2</v>
      </c>
      <c r="G2" s="43" t="s">
        <v>4</v>
      </c>
      <c r="H2" s="4"/>
      <c r="I2" s="20" t="s">
        <v>0</v>
      </c>
      <c r="J2" s="20" t="s">
        <v>1</v>
      </c>
      <c r="K2" s="20" t="s">
        <v>2</v>
      </c>
      <c r="L2" s="20" t="s">
        <v>3</v>
      </c>
      <c r="M2" s="20" t="s">
        <v>0</v>
      </c>
      <c r="N2" s="45" t="s">
        <v>2</v>
      </c>
      <c r="O2" s="43" t="s">
        <v>4</v>
      </c>
      <c r="P2" s="4"/>
      <c r="Q2" s="20" t="s">
        <v>0</v>
      </c>
      <c r="R2" s="20" t="s">
        <v>1</v>
      </c>
      <c r="S2" s="20" t="s">
        <v>2</v>
      </c>
      <c r="T2" s="20" t="s">
        <v>3</v>
      </c>
      <c r="U2" s="20" t="s">
        <v>0</v>
      </c>
      <c r="V2" s="45" t="s">
        <v>2</v>
      </c>
      <c r="W2" s="43" t="s">
        <v>4</v>
      </c>
      <c r="X2" s="4"/>
      <c r="Y2" s="20" t="s">
        <v>0</v>
      </c>
      <c r="Z2" s="20" t="s">
        <v>1</v>
      </c>
      <c r="AA2" s="20" t="s">
        <v>2</v>
      </c>
      <c r="AB2" s="20" t="s">
        <v>3</v>
      </c>
      <c r="AC2" s="20" t="s">
        <v>0</v>
      </c>
      <c r="AD2" s="45" t="s">
        <v>2</v>
      </c>
      <c r="AE2" s="43" t="s">
        <v>4</v>
      </c>
      <c r="AH2" s="34" t="s">
        <v>17</v>
      </c>
      <c r="AI2" s="1"/>
    </row>
    <row r="3" spans="1:36" ht="14.1" customHeight="1" x14ac:dyDescent="0.25">
      <c r="A3" s="15"/>
      <c r="B3" s="15"/>
      <c r="C3" s="33">
        <v>1</v>
      </c>
      <c r="D3" s="33">
        <v>2</v>
      </c>
      <c r="E3" s="33">
        <v>3</v>
      </c>
      <c r="F3" s="58">
        <v>4</v>
      </c>
      <c r="G3" s="59">
        <v>5</v>
      </c>
      <c r="H3" s="16"/>
      <c r="I3" s="16"/>
      <c r="J3" s="16"/>
      <c r="K3" s="16"/>
      <c r="L3" s="16"/>
      <c r="M3" s="18">
        <v>1</v>
      </c>
      <c r="N3" s="58">
        <v>2</v>
      </c>
      <c r="O3" s="59">
        <v>3</v>
      </c>
      <c r="P3" s="16"/>
      <c r="Q3" s="51">
        <v>1</v>
      </c>
      <c r="R3" s="33">
        <v>2</v>
      </c>
      <c r="S3" s="33">
        <v>3</v>
      </c>
      <c r="T3" s="17">
        <v>4</v>
      </c>
      <c r="U3" s="17">
        <v>5</v>
      </c>
      <c r="V3" s="58">
        <v>6</v>
      </c>
      <c r="W3" s="59">
        <v>7</v>
      </c>
      <c r="X3" s="16"/>
      <c r="Y3" s="16"/>
      <c r="Z3" s="16"/>
      <c r="AA3" s="17">
        <v>1</v>
      </c>
      <c r="AB3" s="17">
        <v>2</v>
      </c>
      <c r="AC3" s="17">
        <v>3</v>
      </c>
      <c r="AD3" s="58">
        <v>4</v>
      </c>
      <c r="AE3" s="59">
        <v>5</v>
      </c>
      <c r="AH3" s="2"/>
      <c r="AI3" s="3"/>
      <c r="AJ3" s="1"/>
    </row>
    <row r="4" spans="1:36" ht="14.1" customHeight="1" x14ac:dyDescent="0.25">
      <c r="A4" s="17">
        <v>6</v>
      </c>
      <c r="B4" s="17">
        <v>7</v>
      </c>
      <c r="C4" s="17">
        <v>8</v>
      </c>
      <c r="D4" s="17">
        <v>9</v>
      </c>
      <c r="E4" s="17">
        <v>10</v>
      </c>
      <c r="F4" s="58">
        <v>11</v>
      </c>
      <c r="G4" s="59">
        <v>12</v>
      </c>
      <c r="H4" s="16"/>
      <c r="I4" s="18">
        <v>4</v>
      </c>
      <c r="J4" s="18">
        <v>5</v>
      </c>
      <c r="K4" s="18">
        <v>6</v>
      </c>
      <c r="L4" s="18">
        <v>7</v>
      </c>
      <c r="M4" s="18">
        <v>8</v>
      </c>
      <c r="N4" s="58">
        <v>9</v>
      </c>
      <c r="O4" s="59">
        <v>10</v>
      </c>
      <c r="P4" s="16"/>
      <c r="Q4" s="17">
        <v>8</v>
      </c>
      <c r="R4" s="17">
        <v>9</v>
      </c>
      <c r="S4" s="17">
        <v>10</v>
      </c>
      <c r="T4" s="17">
        <v>11</v>
      </c>
      <c r="U4" s="17">
        <v>12</v>
      </c>
      <c r="V4" s="58">
        <v>13</v>
      </c>
      <c r="W4" s="59">
        <v>14</v>
      </c>
      <c r="X4" s="16"/>
      <c r="Y4" s="17">
        <v>6</v>
      </c>
      <c r="Z4" s="17">
        <v>7</v>
      </c>
      <c r="AA4" s="17">
        <v>8</v>
      </c>
      <c r="AB4" s="17">
        <v>9</v>
      </c>
      <c r="AC4" s="17">
        <v>10</v>
      </c>
      <c r="AD4" s="58">
        <v>11</v>
      </c>
      <c r="AE4" s="59">
        <v>12</v>
      </c>
      <c r="AH4" s="5" t="s">
        <v>67</v>
      </c>
      <c r="AI4" s="49" t="s">
        <v>18</v>
      </c>
      <c r="AJ4" s="3"/>
    </row>
    <row r="5" spans="1:36" ht="14.1" customHeight="1" x14ac:dyDescent="0.25">
      <c r="A5" s="17">
        <v>13</v>
      </c>
      <c r="B5" s="17">
        <v>14</v>
      </c>
      <c r="C5" s="17">
        <v>15</v>
      </c>
      <c r="D5" s="17">
        <v>16</v>
      </c>
      <c r="E5" s="17">
        <v>17</v>
      </c>
      <c r="F5" s="58">
        <v>18</v>
      </c>
      <c r="G5" s="59">
        <v>19</v>
      </c>
      <c r="H5" s="16"/>
      <c r="I5" s="18">
        <v>11</v>
      </c>
      <c r="J5" s="18">
        <v>12</v>
      </c>
      <c r="K5" s="18">
        <v>13</v>
      </c>
      <c r="L5" s="18">
        <v>14</v>
      </c>
      <c r="M5" s="18">
        <v>15</v>
      </c>
      <c r="N5" s="58">
        <v>16</v>
      </c>
      <c r="O5" s="59">
        <v>17</v>
      </c>
      <c r="P5" s="16"/>
      <c r="Q5" s="17">
        <v>15</v>
      </c>
      <c r="R5" s="17">
        <v>16</v>
      </c>
      <c r="S5" s="17">
        <v>17</v>
      </c>
      <c r="T5" s="51">
        <v>18</v>
      </c>
      <c r="U5" s="17">
        <v>19</v>
      </c>
      <c r="V5" s="58">
        <v>20</v>
      </c>
      <c r="W5" s="59">
        <v>21</v>
      </c>
      <c r="X5" s="16"/>
      <c r="Y5" s="17">
        <v>13</v>
      </c>
      <c r="Z5" s="17">
        <v>14</v>
      </c>
      <c r="AA5" s="17">
        <v>15</v>
      </c>
      <c r="AB5" s="17">
        <v>16</v>
      </c>
      <c r="AC5" s="17">
        <v>17</v>
      </c>
      <c r="AD5" s="58">
        <v>18</v>
      </c>
      <c r="AE5" s="59">
        <v>19</v>
      </c>
      <c r="AH5" s="6"/>
      <c r="AI5" s="49"/>
      <c r="AJ5" s="3"/>
    </row>
    <row r="6" spans="1:36" ht="14.1" customHeight="1" x14ac:dyDescent="0.25">
      <c r="A6" s="17">
        <v>20</v>
      </c>
      <c r="B6" s="17">
        <v>21</v>
      </c>
      <c r="C6" s="17">
        <v>22</v>
      </c>
      <c r="D6" s="17">
        <v>23</v>
      </c>
      <c r="E6" s="17">
        <v>24</v>
      </c>
      <c r="F6" s="58">
        <v>25</v>
      </c>
      <c r="G6" s="59">
        <v>26</v>
      </c>
      <c r="H6" s="16"/>
      <c r="I6" s="18">
        <v>18</v>
      </c>
      <c r="J6" s="18">
        <v>19</v>
      </c>
      <c r="K6" s="18">
        <v>20</v>
      </c>
      <c r="L6" s="18">
        <v>21</v>
      </c>
      <c r="M6" s="18">
        <v>22</v>
      </c>
      <c r="N6" s="58">
        <v>23</v>
      </c>
      <c r="O6" s="59">
        <v>24</v>
      </c>
      <c r="P6" s="16"/>
      <c r="Q6" s="17">
        <v>22</v>
      </c>
      <c r="R6" s="17">
        <v>23</v>
      </c>
      <c r="S6" s="17">
        <v>24</v>
      </c>
      <c r="T6" s="17">
        <v>25</v>
      </c>
      <c r="U6" s="17">
        <v>26</v>
      </c>
      <c r="V6" s="58">
        <v>27</v>
      </c>
      <c r="W6" s="59">
        <v>28</v>
      </c>
      <c r="X6" s="16"/>
      <c r="Y6" s="17">
        <v>20</v>
      </c>
      <c r="Z6" s="17">
        <v>21</v>
      </c>
      <c r="AA6" s="17">
        <v>22</v>
      </c>
      <c r="AB6" s="17">
        <v>23</v>
      </c>
      <c r="AC6" s="33">
        <v>24</v>
      </c>
      <c r="AD6" s="51">
        <v>25</v>
      </c>
      <c r="AE6" s="51">
        <v>26</v>
      </c>
      <c r="AH6" s="5" t="s">
        <v>68</v>
      </c>
      <c r="AI6" s="49" t="s">
        <v>57</v>
      </c>
      <c r="AJ6" s="3"/>
    </row>
    <row r="7" spans="1:36" ht="14.1" customHeight="1" x14ac:dyDescent="0.25">
      <c r="A7" s="17">
        <v>27</v>
      </c>
      <c r="B7" s="17">
        <v>28</v>
      </c>
      <c r="C7" s="17">
        <v>29</v>
      </c>
      <c r="D7" s="17">
        <v>30</v>
      </c>
      <c r="E7" s="16"/>
      <c r="F7" s="16"/>
      <c r="G7" s="16"/>
      <c r="I7" s="18">
        <v>25</v>
      </c>
      <c r="J7" s="18">
        <v>26</v>
      </c>
      <c r="K7" s="18">
        <v>27</v>
      </c>
      <c r="L7" s="18">
        <v>28</v>
      </c>
      <c r="M7" s="18">
        <v>29</v>
      </c>
      <c r="N7" s="58">
        <v>30</v>
      </c>
      <c r="O7" s="59">
        <v>31</v>
      </c>
      <c r="P7" s="16"/>
      <c r="Q7" s="17">
        <v>29</v>
      </c>
      <c r="R7" s="17">
        <v>30</v>
      </c>
      <c r="S7" s="42"/>
      <c r="T7" s="42"/>
      <c r="U7" s="42"/>
      <c r="V7" s="42"/>
      <c r="W7" s="42"/>
      <c r="X7" s="16"/>
      <c r="Y7" s="33">
        <v>27</v>
      </c>
      <c r="Z7" s="33">
        <v>28</v>
      </c>
      <c r="AA7" s="33">
        <v>29</v>
      </c>
      <c r="AB7" s="33">
        <v>30</v>
      </c>
      <c r="AC7" s="33">
        <v>31</v>
      </c>
      <c r="AD7" s="42"/>
      <c r="AE7" s="42"/>
      <c r="AH7" s="6"/>
      <c r="AI7" s="49" t="s">
        <v>59</v>
      </c>
      <c r="AJ7" s="3"/>
    </row>
    <row r="8" spans="1:36" ht="14.1" customHeight="1" x14ac:dyDescent="0.25">
      <c r="A8" s="31"/>
      <c r="B8" s="31"/>
      <c r="C8" s="31"/>
      <c r="D8" s="16"/>
      <c r="E8" s="16"/>
      <c r="F8" s="16"/>
      <c r="G8" s="16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/>
      <c r="AG8" s="71"/>
      <c r="AH8" s="2"/>
      <c r="AI8" s="49" t="s">
        <v>57</v>
      </c>
      <c r="AJ8" s="3"/>
    </row>
    <row r="9" spans="1:36" ht="14.1" customHeight="1" x14ac:dyDescent="0.25">
      <c r="A9" s="44">
        <f>'Brojač dana'!A9</f>
        <v>4</v>
      </c>
      <c r="B9" s="44">
        <f>'Brojač dana'!B9</f>
        <v>4</v>
      </c>
      <c r="C9" s="44">
        <f>'Brojač dana'!C9</f>
        <v>4</v>
      </c>
      <c r="D9" s="44">
        <f>'Brojač dana'!D9</f>
        <v>4</v>
      </c>
      <c r="E9" s="44">
        <f>'Brojač dana'!E9</f>
        <v>3</v>
      </c>
      <c r="I9" s="44">
        <f>'Brojač dana'!I9</f>
        <v>4</v>
      </c>
      <c r="J9" s="44">
        <f>'Brojač dana'!J9</f>
        <v>4</v>
      </c>
      <c r="K9" s="44">
        <f>'Brojač dana'!K9</f>
        <v>4</v>
      </c>
      <c r="L9" s="44">
        <f>'Brojač dana'!L9</f>
        <v>4</v>
      </c>
      <c r="M9" s="44">
        <f>'Brojač dana'!M9</f>
        <v>5</v>
      </c>
      <c r="N9" s="44"/>
      <c r="O9" s="44"/>
      <c r="P9" s="44"/>
      <c r="Q9" s="44">
        <f>'Brojač dana'!Q9</f>
        <v>4</v>
      </c>
      <c r="R9" s="44">
        <f>'Brojač dana'!R9</f>
        <v>4</v>
      </c>
      <c r="S9" s="44">
        <f>'Brojač dana'!S9</f>
        <v>3</v>
      </c>
      <c r="T9" s="44">
        <f>'Brojač dana'!T9</f>
        <v>3</v>
      </c>
      <c r="U9" s="44">
        <f>'Brojač dana'!U9</f>
        <v>4</v>
      </c>
      <c r="V9" s="44"/>
      <c r="W9" s="44"/>
      <c r="X9" s="44"/>
      <c r="Y9" s="44">
        <f>'Brojač dana'!Y9</f>
        <v>3</v>
      </c>
      <c r="Z9" s="44">
        <f>'Brojač dana'!Z9</f>
        <v>3</v>
      </c>
      <c r="AA9" s="44">
        <f>'Brojač dana'!AA9</f>
        <v>4</v>
      </c>
      <c r="AB9" s="44">
        <f>'Brojač dana'!AB9</f>
        <v>4</v>
      </c>
      <c r="AC9" s="44">
        <f>'Brojač dana'!AC9</f>
        <v>3</v>
      </c>
      <c r="AD9" s="44"/>
      <c r="AE9" s="44"/>
      <c r="AF9" s="8">
        <f>SUM(A9:AE9)</f>
        <v>75</v>
      </c>
      <c r="AG9" s="71"/>
      <c r="AH9" s="2"/>
      <c r="AI9" s="72" t="s">
        <v>58</v>
      </c>
      <c r="AJ9" s="3"/>
    </row>
    <row r="10" spans="1:36" ht="14.1" customHeight="1" x14ac:dyDescent="0.25">
      <c r="A10" s="44"/>
      <c r="B10" s="44"/>
      <c r="C10" s="44"/>
      <c r="D10" s="44"/>
      <c r="E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8"/>
      <c r="AG10" s="71"/>
      <c r="AH10" s="2"/>
      <c r="AI10" s="3"/>
      <c r="AJ10" s="3"/>
    </row>
    <row r="11" spans="1:36" ht="14.1" customHeight="1" x14ac:dyDescent="0.25">
      <c r="C11" s="8" t="s">
        <v>9</v>
      </c>
      <c r="K11" s="14" t="s">
        <v>10</v>
      </c>
      <c r="S11" s="8" t="s">
        <v>11</v>
      </c>
      <c r="AA11" s="8" t="s">
        <v>12</v>
      </c>
      <c r="AH11" s="5" t="s">
        <v>69</v>
      </c>
      <c r="AI11" s="49" t="s">
        <v>19</v>
      </c>
      <c r="AJ11" s="3"/>
    </row>
    <row r="12" spans="1:36" ht="14.1" customHeight="1" x14ac:dyDescent="0.25">
      <c r="A12" s="20" t="s">
        <v>0</v>
      </c>
      <c r="B12" s="20" t="s">
        <v>1</v>
      </c>
      <c r="C12" s="20" t="s">
        <v>2</v>
      </c>
      <c r="D12" s="20" t="s">
        <v>3</v>
      </c>
      <c r="E12" s="20" t="s">
        <v>0</v>
      </c>
      <c r="F12" s="45" t="s">
        <v>2</v>
      </c>
      <c r="G12" s="43" t="s">
        <v>4</v>
      </c>
      <c r="H12" s="4"/>
      <c r="I12" s="20" t="s">
        <v>0</v>
      </c>
      <c r="J12" s="20" t="s">
        <v>1</v>
      </c>
      <c r="K12" s="20" t="s">
        <v>2</v>
      </c>
      <c r="L12" s="20" t="s">
        <v>3</v>
      </c>
      <c r="M12" s="20" t="s">
        <v>0</v>
      </c>
      <c r="N12" s="45" t="s">
        <v>2</v>
      </c>
      <c r="O12" s="43" t="s">
        <v>4</v>
      </c>
      <c r="P12" s="4"/>
      <c r="Q12" s="20" t="s">
        <v>0</v>
      </c>
      <c r="R12" s="20" t="s">
        <v>1</v>
      </c>
      <c r="S12" s="20" t="s">
        <v>2</v>
      </c>
      <c r="T12" s="20" t="s">
        <v>3</v>
      </c>
      <c r="U12" s="20" t="s">
        <v>0</v>
      </c>
      <c r="V12" s="45" t="s">
        <v>2</v>
      </c>
      <c r="W12" s="43" t="s">
        <v>4</v>
      </c>
      <c r="X12" s="4"/>
      <c r="Y12" s="20" t="s">
        <v>0</v>
      </c>
      <c r="Z12" s="20" t="s">
        <v>1</v>
      </c>
      <c r="AA12" s="20" t="s">
        <v>2</v>
      </c>
      <c r="AB12" s="20" t="s">
        <v>3</v>
      </c>
      <c r="AC12" s="20" t="s">
        <v>0</v>
      </c>
      <c r="AD12" s="45" t="s">
        <v>2</v>
      </c>
      <c r="AE12" s="43" t="s">
        <v>4</v>
      </c>
      <c r="AH12" s="5" t="s">
        <v>70</v>
      </c>
      <c r="AI12" s="49" t="s">
        <v>20</v>
      </c>
      <c r="AJ12" s="3"/>
    </row>
    <row r="13" spans="1:36" ht="14.1" customHeight="1" x14ac:dyDescent="0.25">
      <c r="A13" s="46"/>
      <c r="B13" s="46"/>
      <c r="C13" s="46"/>
      <c r="D13" s="46"/>
      <c r="E13" s="46"/>
      <c r="F13" s="51">
        <v>1</v>
      </c>
      <c r="G13" s="59">
        <v>2</v>
      </c>
      <c r="H13" s="16"/>
      <c r="I13" s="16"/>
      <c r="J13" s="17">
        <v>1</v>
      </c>
      <c r="K13" s="17">
        <v>2</v>
      </c>
      <c r="L13" s="17">
        <v>3</v>
      </c>
      <c r="M13" s="17">
        <v>4</v>
      </c>
      <c r="N13" s="58">
        <v>5</v>
      </c>
      <c r="O13" s="59">
        <v>6</v>
      </c>
      <c r="P13" s="16"/>
      <c r="Q13" s="16"/>
      <c r="R13" s="17">
        <v>1</v>
      </c>
      <c r="S13" s="17">
        <v>2</v>
      </c>
      <c r="T13" s="17">
        <v>3</v>
      </c>
      <c r="U13" s="17">
        <v>4</v>
      </c>
      <c r="V13" s="58">
        <v>5</v>
      </c>
      <c r="W13" s="59">
        <v>6</v>
      </c>
      <c r="X13" s="16"/>
      <c r="Y13" s="16"/>
      <c r="Z13" s="16"/>
      <c r="AA13" s="16"/>
      <c r="AB13" s="16"/>
      <c r="AC13" s="18">
        <v>1</v>
      </c>
      <c r="AD13" s="58">
        <v>2</v>
      </c>
      <c r="AE13" s="59">
        <v>3</v>
      </c>
      <c r="AH13" s="5"/>
      <c r="AI13" s="49"/>
      <c r="AJ13" s="3"/>
    </row>
    <row r="14" spans="1:36" ht="14.1" customHeight="1" x14ac:dyDescent="0.25">
      <c r="A14" s="33">
        <v>3</v>
      </c>
      <c r="B14" s="33">
        <v>4</v>
      </c>
      <c r="C14" s="33">
        <v>5</v>
      </c>
      <c r="D14" s="51">
        <v>6</v>
      </c>
      <c r="E14" s="33">
        <v>7</v>
      </c>
      <c r="F14" s="58">
        <v>8</v>
      </c>
      <c r="G14" s="59">
        <v>9</v>
      </c>
      <c r="H14" s="16"/>
      <c r="I14" s="17">
        <v>7</v>
      </c>
      <c r="J14" s="17">
        <v>8</v>
      </c>
      <c r="K14" s="17">
        <v>9</v>
      </c>
      <c r="L14" s="17">
        <v>10</v>
      </c>
      <c r="M14" s="17">
        <v>11</v>
      </c>
      <c r="N14" s="58">
        <v>12</v>
      </c>
      <c r="O14" s="59">
        <v>13</v>
      </c>
      <c r="P14" s="16"/>
      <c r="Q14" s="17">
        <v>7</v>
      </c>
      <c r="R14" s="17">
        <v>8</v>
      </c>
      <c r="S14" s="17">
        <v>9</v>
      </c>
      <c r="T14" s="17">
        <v>10</v>
      </c>
      <c r="U14" s="17">
        <v>11</v>
      </c>
      <c r="V14" s="58">
        <v>12</v>
      </c>
      <c r="W14" s="59">
        <v>13</v>
      </c>
      <c r="X14" s="16"/>
      <c r="Y14" s="18">
        <v>4</v>
      </c>
      <c r="Z14" s="18">
        <v>5</v>
      </c>
      <c r="AA14" s="18">
        <v>6</v>
      </c>
      <c r="AB14" s="18">
        <v>7</v>
      </c>
      <c r="AC14" s="18">
        <v>8</v>
      </c>
      <c r="AD14" s="58">
        <v>9</v>
      </c>
      <c r="AE14" s="59">
        <v>10</v>
      </c>
      <c r="AH14" s="5" t="s">
        <v>71</v>
      </c>
      <c r="AI14" s="49" t="s">
        <v>21</v>
      </c>
      <c r="AJ14" s="3"/>
    </row>
    <row r="15" spans="1:36" ht="14.1" customHeight="1" x14ac:dyDescent="0.25">
      <c r="A15" s="18">
        <v>10</v>
      </c>
      <c r="B15" s="18">
        <v>11</v>
      </c>
      <c r="C15" s="18">
        <v>12</v>
      </c>
      <c r="D15" s="18">
        <v>13</v>
      </c>
      <c r="E15" s="18">
        <v>14</v>
      </c>
      <c r="F15" s="58">
        <v>15</v>
      </c>
      <c r="G15" s="59">
        <v>16</v>
      </c>
      <c r="H15" s="16"/>
      <c r="I15" s="18">
        <v>14</v>
      </c>
      <c r="J15" s="18">
        <v>15</v>
      </c>
      <c r="K15" s="18">
        <v>16</v>
      </c>
      <c r="L15" s="18">
        <v>17</v>
      </c>
      <c r="M15" s="18">
        <v>18</v>
      </c>
      <c r="N15" s="58">
        <v>19</v>
      </c>
      <c r="O15" s="59">
        <v>20</v>
      </c>
      <c r="P15" s="16"/>
      <c r="Q15" s="18">
        <v>14</v>
      </c>
      <c r="R15" s="18">
        <v>15</v>
      </c>
      <c r="S15" s="18">
        <v>16</v>
      </c>
      <c r="T15" s="18">
        <v>17</v>
      </c>
      <c r="U15" s="18">
        <v>18</v>
      </c>
      <c r="V15" s="58">
        <v>19</v>
      </c>
      <c r="W15" s="59">
        <v>20</v>
      </c>
      <c r="X15" s="16"/>
      <c r="Y15" s="18">
        <v>11</v>
      </c>
      <c r="Z15" s="18">
        <v>12</v>
      </c>
      <c r="AA15" s="18">
        <v>13</v>
      </c>
      <c r="AB15" s="33">
        <v>14</v>
      </c>
      <c r="AC15" s="33">
        <v>15</v>
      </c>
      <c r="AD15" s="58">
        <v>16</v>
      </c>
      <c r="AE15" s="51">
        <v>17</v>
      </c>
      <c r="AG15" s="71"/>
      <c r="AH15" s="5" t="s">
        <v>72</v>
      </c>
      <c r="AI15" s="49" t="s">
        <v>22</v>
      </c>
      <c r="AJ15" s="3"/>
    </row>
    <row r="16" spans="1:36" ht="14.1" customHeight="1" x14ac:dyDescent="0.25">
      <c r="A16" s="18">
        <v>17</v>
      </c>
      <c r="B16" s="18">
        <v>18</v>
      </c>
      <c r="C16" s="18">
        <v>19</v>
      </c>
      <c r="D16" s="18">
        <v>20</v>
      </c>
      <c r="E16" s="18">
        <v>21</v>
      </c>
      <c r="F16" s="58">
        <v>22</v>
      </c>
      <c r="G16" s="59">
        <v>23</v>
      </c>
      <c r="H16" s="16"/>
      <c r="I16" s="33">
        <v>21</v>
      </c>
      <c r="J16" s="33">
        <v>22</v>
      </c>
      <c r="K16" s="33">
        <v>23</v>
      </c>
      <c r="L16" s="33">
        <v>24</v>
      </c>
      <c r="M16" s="33">
        <v>25</v>
      </c>
      <c r="N16" s="58">
        <v>26</v>
      </c>
      <c r="O16" s="59">
        <v>27</v>
      </c>
      <c r="P16" s="16"/>
      <c r="Q16" s="18">
        <v>21</v>
      </c>
      <c r="R16" s="18">
        <v>22</v>
      </c>
      <c r="S16" s="18">
        <v>23</v>
      </c>
      <c r="T16" s="18">
        <v>24</v>
      </c>
      <c r="U16" s="18">
        <v>25</v>
      </c>
      <c r="V16" s="58">
        <v>26</v>
      </c>
      <c r="W16" s="59">
        <v>27</v>
      </c>
      <c r="X16" s="16"/>
      <c r="Y16" s="51">
        <v>18</v>
      </c>
      <c r="Z16" s="33">
        <v>19</v>
      </c>
      <c r="AA16" s="33">
        <v>20</v>
      </c>
      <c r="AB16" s="33">
        <v>21</v>
      </c>
      <c r="AC16" s="33">
        <v>22</v>
      </c>
      <c r="AD16" s="58">
        <v>23</v>
      </c>
      <c r="AE16" s="59">
        <v>24</v>
      </c>
      <c r="AH16" s="5"/>
      <c r="AI16" s="3"/>
      <c r="AJ16" s="3"/>
    </row>
    <row r="17" spans="1:36" ht="14.1" customHeight="1" x14ac:dyDescent="0.25">
      <c r="A17" s="18">
        <v>24</v>
      </c>
      <c r="B17" s="18">
        <v>25</v>
      </c>
      <c r="C17" s="18">
        <v>26</v>
      </c>
      <c r="D17" s="18">
        <v>27</v>
      </c>
      <c r="E17" s="18">
        <v>28</v>
      </c>
      <c r="F17" s="58">
        <v>29</v>
      </c>
      <c r="G17" s="59">
        <v>30</v>
      </c>
      <c r="H17" s="16"/>
      <c r="I17" s="18">
        <v>28</v>
      </c>
      <c r="J17" s="16"/>
      <c r="K17" s="16"/>
      <c r="L17" s="16"/>
      <c r="M17" s="16"/>
      <c r="N17" s="16"/>
      <c r="O17" s="46"/>
      <c r="P17" s="16"/>
      <c r="Q17" s="18">
        <v>28</v>
      </c>
      <c r="R17" s="57">
        <v>29</v>
      </c>
      <c r="S17" s="18">
        <v>30</v>
      </c>
      <c r="T17" s="18">
        <v>31</v>
      </c>
      <c r="U17" s="16"/>
      <c r="V17" s="16"/>
      <c r="W17" s="16"/>
      <c r="X17" s="16"/>
      <c r="Y17" s="18">
        <v>25</v>
      </c>
      <c r="Z17" s="18">
        <v>26</v>
      </c>
      <c r="AA17" s="18">
        <v>27</v>
      </c>
      <c r="AB17" s="18">
        <v>28</v>
      </c>
      <c r="AC17" s="18">
        <v>29</v>
      </c>
      <c r="AD17" s="58">
        <v>30</v>
      </c>
      <c r="AH17" s="56" t="s">
        <v>73</v>
      </c>
      <c r="AI17" s="49" t="s">
        <v>23</v>
      </c>
      <c r="AJ17" s="3"/>
    </row>
    <row r="18" spans="1:36" ht="14.1" customHeight="1" x14ac:dyDescent="0.25">
      <c r="A18" s="18">
        <v>31</v>
      </c>
      <c r="B18" s="19"/>
      <c r="C18" s="19"/>
      <c r="D18" s="19"/>
      <c r="E18" s="19"/>
      <c r="F18" s="61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9"/>
      <c r="AA18" s="15"/>
      <c r="AB18" s="15"/>
      <c r="AC18" s="15"/>
      <c r="AD18" s="15"/>
      <c r="AE18" s="15"/>
      <c r="AH18" s="56" t="s">
        <v>74</v>
      </c>
      <c r="AI18" s="49" t="s">
        <v>43</v>
      </c>
      <c r="AJ18" s="3"/>
    </row>
    <row r="19" spans="1:36" ht="14.1" customHeight="1" x14ac:dyDescent="0.25">
      <c r="A19" s="44">
        <f>'Brojač dana'!A19</f>
        <v>4</v>
      </c>
      <c r="B19" s="44">
        <f>'Brojač dana'!B19</f>
        <v>3</v>
      </c>
      <c r="C19" s="44">
        <f>'Brojač dana'!C19</f>
        <v>3</v>
      </c>
      <c r="D19" s="44">
        <f>'Brojač dana'!D19</f>
        <v>3</v>
      </c>
      <c r="E19" s="44">
        <f>'Brojač dana'!E19</f>
        <v>3</v>
      </c>
      <c r="I19" s="44">
        <f>'Brojač dana'!I19</f>
        <v>3</v>
      </c>
      <c r="J19" s="44">
        <f>'Brojač dana'!J19</f>
        <v>3</v>
      </c>
      <c r="K19" s="44">
        <f>'Brojač dana'!K19</f>
        <v>3</v>
      </c>
      <c r="L19" s="44">
        <f>'Brojač dana'!L19</f>
        <v>3</v>
      </c>
      <c r="M19" s="44">
        <f>'Brojač dana'!M19</f>
        <v>3</v>
      </c>
      <c r="N19" s="44"/>
      <c r="O19" s="44"/>
      <c r="P19" s="44"/>
      <c r="Q19" s="44">
        <f>'Brojač dana'!Q19</f>
        <v>4</v>
      </c>
      <c r="R19" s="44">
        <f>'Brojač dana'!R19</f>
        <v>5</v>
      </c>
      <c r="S19" s="44">
        <f>'Brojač dana'!S19</f>
        <v>5</v>
      </c>
      <c r="T19" s="44">
        <f>'Brojač dana'!T19</f>
        <v>5</v>
      </c>
      <c r="U19" s="44">
        <f>'Brojač dana'!U19</f>
        <v>4</v>
      </c>
      <c r="V19" s="44"/>
      <c r="W19" s="44"/>
      <c r="X19" s="44"/>
      <c r="Y19" s="44">
        <f>'Brojač dana'!Y19</f>
        <v>3</v>
      </c>
      <c r="Z19" s="44">
        <f>'Brojač dana'!Z19</f>
        <v>3</v>
      </c>
      <c r="AA19" s="44">
        <f>'Brojač dana'!AA19</f>
        <v>3</v>
      </c>
      <c r="AB19" s="44">
        <f>'Brojač dana'!AB19</f>
        <v>2</v>
      </c>
      <c r="AC19" s="44">
        <f>'Brojač dana'!AC19</f>
        <v>3</v>
      </c>
      <c r="AD19" s="44"/>
      <c r="AE19" s="44"/>
      <c r="AF19" s="8">
        <f>SUM(A19:AE19)</f>
        <v>68</v>
      </c>
      <c r="AH19" s="5"/>
      <c r="AI19" s="49"/>
      <c r="AJ19" s="3"/>
    </row>
    <row r="20" spans="1:36" ht="14.1" customHeight="1" x14ac:dyDescent="0.25">
      <c r="AH20" s="5" t="s">
        <v>75</v>
      </c>
      <c r="AI20" s="49" t="s">
        <v>24</v>
      </c>
      <c r="AJ20" s="3"/>
    </row>
    <row r="21" spans="1:36" ht="14.1" customHeight="1" x14ac:dyDescent="0.25">
      <c r="C21" s="8" t="s">
        <v>13</v>
      </c>
      <c r="K21" s="14" t="s">
        <v>14</v>
      </c>
      <c r="S21" s="8" t="s">
        <v>15</v>
      </c>
      <c r="AA21" s="14" t="s">
        <v>16</v>
      </c>
      <c r="AH21" s="5" t="s">
        <v>76</v>
      </c>
      <c r="AI21" s="49" t="s">
        <v>26</v>
      </c>
      <c r="AJ21" s="3"/>
    </row>
    <row r="22" spans="1:36" ht="14.1" customHeight="1" x14ac:dyDescent="0.25">
      <c r="A22" s="20" t="s">
        <v>0</v>
      </c>
      <c r="B22" s="20" t="s">
        <v>1</v>
      </c>
      <c r="C22" s="20" t="s">
        <v>2</v>
      </c>
      <c r="D22" s="20" t="s">
        <v>3</v>
      </c>
      <c r="E22" s="20" t="s">
        <v>0</v>
      </c>
      <c r="F22" s="45" t="s">
        <v>2</v>
      </c>
      <c r="G22" s="43" t="s">
        <v>4</v>
      </c>
      <c r="H22" s="4"/>
      <c r="I22" s="20" t="s">
        <v>0</v>
      </c>
      <c r="J22" s="20" t="s">
        <v>1</v>
      </c>
      <c r="K22" s="20" t="s">
        <v>2</v>
      </c>
      <c r="L22" s="20" t="s">
        <v>3</v>
      </c>
      <c r="M22" s="20" t="s">
        <v>0</v>
      </c>
      <c r="N22" s="45" t="s">
        <v>2</v>
      </c>
      <c r="O22" s="43" t="s">
        <v>4</v>
      </c>
      <c r="P22" s="4"/>
      <c r="Q22" s="20" t="s">
        <v>0</v>
      </c>
      <c r="R22" s="20" t="s">
        <v>1</v>
      </c>
      <c r="S22" s="20" t="s">
        <v>2</v>
      </c>
      <c r="T22" s="20" t="s">
        <v>3</v>
      </c>
      <c r="U22" s="20" t="s">
        <v>0</v>
      </c>
      <c r="V22" s="45" t="s">
        <v>2</v>
      </c>
      <c r="W22" s="43" t="s">
        <v>4</v>
      </c>
      <c r="X22" s="4"/>
      <c r="Y22" s="20" t="s">
        <v>0</v>
      </c>
      <c r="Z22" s="20" t="s">
        <v>1</v>
      </c>
      <c r="AA22" s="20" t="s">
        <v>2</v>
      </c>
      <c r="AB22" s="20" t="s">
        <v>3</v>
      </c>
      <c r="AC22" s="20" t="s">
        <v>0</v>
      </c>
      <c r="AD22" s="45" t="s">
        <v>2</v>
      </c>
      <c r="AE22" s="43" t="s">
        <v>4</v>
      </c>
      <c r="AH22" s="5" t="s">
        <v>77</v>
      </c>
      <c r="AI22" s="49" t="s">
        <v>25</v>
      </c>
      <c r="AJ22" s="3"/>
    </row>
    <row r="23" spans="1:36" ht="14.1" customHeight="1" x14ac:dyDescent="0.25">
      <c r="G23" s="51">
        <v>1</v>
      </c>
      <c r="H23" s="16"/>
      <c r="K23" s="17">
        <v>1</v>
      </c>
      <c r="L23" s="17">
        <v>2</v>
      </c>
      <c r="M23" s="17">
        <v>3</v>
      </c>
      <c r="N23" s="58">
        <v>4</v>
      </c>
      <c r="O23" s="59">
        <v>5</v>
      </c>
      <c r="P23" s="16"/>
      <c r="Q23" s="16"/>
      <c r="R23" s="16"/>
      <c r="S23" s="16"/>
      <c r="T23" s="16"/>
      <c r="U23" s="33">
        <v>1</v>
      </c>
      <c r="V23" s="58">
        <v>2</v>
      </c>
      <c r="W23" s="59">
        <v>3</v>
      </c>
      <c r="X23" s="16"/>
      <c r="Y23" s="33">
        <v>1</v>
      </c>
      <c r="Z23" s="33">
        <v>2</v>
      </c>
      <c r="AA23" s="33">
        <v>3</v>
      </c>
      <c r="AB23" s="33">
        <v>4</v>
      </c>
      <c r="AC23" s="51">
        <v>5</v>
      </c>
      <c r="AD23" s="58">
        <v>6</v>
      </c>
      <c r="AE23" s="59">
        <v>7</v>
      </c>
      <c r="AH23" s="2"/>
      <c r="AI23" s="3"/>
      <c r="AJ23" s="3"/>
    </row>
    <row r="24" spans="1:36" ht="14.1" customHeight="1" x14ac:dyDescent="0.25">
      <c r="A24" s="18">
        <v>2</v>
      </c>
      <c r="B24" s="18">
        <v>3</v>
      </c>
      <c r="C24" s="18">
        <v>4</v>
      </c>
      <c r="D24" s="18">
        <v>5</v>
      </c>
      <c r="E24" s="18">
        <v>6</v>
      </c>
      <c r="F24" s="58">
        <v>7</v>
      </c>
      <c r="G24" s="59">
        <v>8</v>
      </c>
      <c r="H24" s="16"/>
      <c r="I24" s="17">
        <v>6</v>
      </c>
      <c r="J24" s="17">
        <v>7</v>
      </c>
      <c r="K24" s="17">
        <v>8</v>
      </c>
      <c r="L24" s="17">
        <v>9</v>
      </c>
      <c r="M24" s="17">
        <v>10</v>
      </c>
      <c r="N24" s="58">
        <v>11</v>
      </c>
      <c r="O24" s="59">
        <v>12</v>
      </c>
      <c r="P24" s="16"/>
      <c r="Q24" s="33">
        <v>4</v>
      </c>
      <c r="R24" s="33">
        <v>5</v>
      </c>
      <c r="S24" s="33">
        <v>6</v>
      </c>
      <c r="T24" s="33">
        <v>7</v>
      </c>
      <c r="U24" s="33">
        <v>8</v>
      </c>
      <c r="V24" s="58">
        <v>9</v>
      </c>
      <c r="W24" s="59">
        <v>10</v>
      </c>
      <c r="X24" s="16"/>
      <c r="Y24" s="33">
        <v>8</v>
      </c>
      <c r="Z24" s="33">
        <v>9</v>
      </c>
      <c r="AA24" s="33">
        <v>10</v>
      </c>
      <c r="AB24" s="33">
        <v>11</v>
      </c>
      <c r="AC24" s="33">
        <v>12</v>
      </c>
      <c r="AD24" s="58">
        <v>13</v>
      </c>
      <c r="AE24" s="59">
        <v>14</v>
      </c>
      <c r="AH24" s="5" t="s">
        <v>78</v>
      </c>
      <c r="AI24" s="49" t="s">
        <v>27</v>
      </c>
      <c r="AJ24" s="3"/>
    </row>
    <row r="25" spans="1:36" ht="14.1" customHeight="1" x14ac:dyDescent="0.25">
      <c r="A25" s="18">
        <v>9</v>
      </c>
      <c r="B25" s="18">
        <v>10</v>
      </c>
      <c r="C25" s="18">
        <v>11</v>
      </c>
      <c r="D25" s="18">
        <v>12</v>
      </c>
      <c r="E25" s="18">
        <v>13</v>
      </c>
      <c r="F25" s="58">
        <v>14</v>
      </c>
      <c r="G25" s="59">
        <v>15</v>
      </c>
      <c r="H25" s="16"/>
      <c r="I25" s="17">
        <v>13</v>
      </c>
      <c r="J25" s="17">
        <v>14</v>
      </c>
      <c r="K25" s="17">
        <v>15</v>
      </c>
      <c r="L25" s="51">
        <v>16</v>
      </c>
      <c r="M25" s="17">
        <v>17</v>
      </c>
      <c r="N25" s="58">
        <v>18</v>
      </c>
      <c r="O25" s="59">
        <v>19</v>
      </c>
      <c r="P25" s="16"/>
      <c r="Q25" s="33">
        <v>11</v>
      </c>
      <c r="R25" s="33">
        <v>12</v>
      </c>
      <c r="S25" s="33">
        <v>13</v>
      </c>
      <c r="T25" s="33">
        <v>14</v>
      </c>
      <c r="U25" s="33">
        <v>15</v>
      </c>
      <c r="V25" s="58">
        <v>16</v>
      </c>
      <c r="W25" s="59">
        <v>17</v>
      </c>
      <c r="X25" s="16"/>
      <c r="Y25" s="51">
        <v>15</v>
      </c>
      <c r="Z25" s="33">
        <v>16</v>
      </c>
      <c r="AA25" s="33">
        <v>17</v>
      </c>
      <c r="AB25" s="33">
        <v>18</v>
      </c>
      <c r="AC25" s="33">
        <v>19</v>
      </c>
      <c r="AD25" s="58">
        <v>20</v>
      </c>
      <c r="AE25" s="59">
        <v>21</v>
      </c>
      <c r="AH25" s="5" t="s">
        <v>79</v>
      </c>
      <c r="AI25" s="49" t="s">
        <v>28</v>
      </c>
      <c r="AJ25" s="3"/>
    </row>
    <row r="26" spans="1:36" ht="14.1" customHeight="1" x14ac:dyDescent="0.25">
      <c r="A26" s="18">
        <v>16</v>
      </c>
      <c r="B26" s="18">
        <v>17</v>
      </c>
      <c r="C26" s="18">
        <v>18</v>
      </c>
      <c r="D26" s="18">
        <v>19</v>
      </c>
      <c r="E26" s="18">
        <v>20</v>
      </c>
      <c r="F26" s="58">
        <v>21</v>
      </c>
      <c r="G26" s="59">
        <v>22</v>
      </c>
      <c r="H26" s="16"/>
      <c r="I26" s="17">
        <v>20</v>
      </c>
      <c r="J26" s="17">
        <v>21</v>
      </c>
      <c r="K26" s="51">
        <v>22</v>
      </c>
      <c r="L26" s="33">
        <v>23</v>
      </c>
      <c r="M26" s="33">
        <v>24</v>
      </c>
      <c r="N26" s="58">
        <v>25</v>
      </c>
      <c r="O26" s="59">
        <v>26</v>
      </c>
      <c r="P26" s="16"/>
      <c r="Q26" s="33">
        <v>18</v>
      </c>
      <c r="R26" s="33">
        <v>19</v>
      </c>
      <c r="S26" s="33">
        <v>20</v>
      </c>
      <c r="T26" s="33">
        <v>21</v>
      </c>
      <c r="U26" s="33">
        <v>22</v>
      </c>
      <c r="V26" s="58">
        <v>23</v>
      </c>
      <c r="W26" s="59">
        <v>24</v>
      </c>
      <c r="X26" s="16"/>
      <c r="Y26" s="33">
        <v>22</v>
      </c>
      <c r="Z26" s="33">
        <v>23</v>
      </c>
      <c r="AA26" s="33">
        <v>24</v>
      </c>
      <c r="AB26" s="33">
        <v>25</v>
      </c>
      <c r="AC26" s="33">
        <v>26</v>
      </c>
      <c r="AD26" s="58">
        <v>27</v>
      </c>
      <c r="AE26" s="59">
        <v>28</v>
      </c>
      <c r="AH26" s="5"/>
      <c r="AI26" s="49" t="s">
        <v>61</v>
      </c>
      <c r="AJ26" s="3"/>
    </row>
    <row r="27" spans="1:36" ht="14.1" customHeight="1" x14ac:dyDescent="0.25">
      <c r="A27" s="18">
        <v>23</v>
      </c>
      <c r="B27" s="18">
        <v>24</v>
      </c>
      <c r="C27" s="18">
        <v>25</v>
      </c>
      <c r="D27" s="18">
        <v>26</v>
      </c>
      <c r="E27" s="18">
        <v>27</v>
      </c>
      <c r="F27" s="58">
        <v>28</v>
      </c>
      <c r="G27" s="59">
        <v>29</v>
      </c>
      <c r="H27" s="16"/>
      <c r="I27" s="33">
        <v>27</v>
      </c>
      <c r="J27" s="33">
        <v>28</v>
      </c>
      <c r="K27" s="33">
        <v>29</v>
      </c>
      <c r="L27" s="33">
        <v>30</v>
      </c>
      <c r="M27" s="44"/>
      <c r="N27" s="44"/>
      <c r="O27" s="44"/>
      <c r="P27" s="16"/>
      <c r="Q27" s="33">
        <v>25</v>
      </c>
      <c r="R27" s="33">
        <v>26</v>
      </c>
      <c r="S27" s="33">
        <v>27</v>
      </c>
      <c r="T27" s="33">
        <v>28</v>
      </c>
      <c r="U27" s="33">
        <v>29</v>
      </c>
      <c r="V27" s="58">
        <v>30</v>
      </c>
      <c r="W27" s="59">
        <v>31</v>
      </c>
      <c r="X27" s="16"/>
      <c r="Y27" s="33">
        <v>29</v>
      </c>
      <c r="Z27" s="33">
        <v>30</v>
      </c>
      <c r="AA27" s="33">
        <v>31</v>
      </c>
      <c r="AB27" s="16"/>
      <c r="AC27" s="16"/>
      <c r="AD27" s="16"/>
      <c r="AE27" s="16"/>
      <c r="AH27" s="2"/>
      <c r="AI27" s="72" t="s">
        <v>60</v>
      </c>
      <c r="AJ27" s="3"/>
    </row>
    <row r="28" spans="1:36" ht="14.1" customHeight="1" x14ac:dyDescent="0.25">
      <c r="A28" s="51">
        <v>30</v>
      </c>
      <c r="B28" s="18">
        <v>31</v>
      </c>
      <c r="C28" s="44"/>
      <c r="D28" s="44"/>
      <c r="E28" s="44"/>
      <c r="I28" s="44"/>
      <c r="J28" s="44"/>
      <c r="K28" s="44"/>
      <c r="L28" s="44"/>
      <c r="M28" s="44"/>
      <c r="N28" s="44"/>
      <c r="O28" s="44"/>
      <c r="P28" s="16"/>
      <c r="Q28" s="16"/>
      <c r="R28" s="16"/>
      <c r="U28" s="15"/>
      <c r="V28" s="15"/>
      <c r="W28" s="15"/>
      <c r="X28" s="16"/>
      <c r="Y28" s="16"/>
      <c r="Z28" s="16"/>
      <c r="AA28" s="16"/>
      <c r="AB28" s="16"/>
      <c r="AC28" s="16"/>
      <c r="AD28" s="16"/>
      <c r="AE28" s="16"/>
      <c r="AF28" s="8"/>
      <c r="AH28" s="7" t="s">
        <v>80</v>
      </c>
      <c r="AI28" s="50" t="s">
        <v>29</v>
      </c>
      <c r="AJ28" s="3"/>
    </row>
    <row r="29" spans="1:36" ht="14.1" customHeight="1" x14ac:dyDescent="0.25">
      <c r="A29" s="44">
        <f>'Brojač dana'!A29</f>
        <v>4</v>
      </c>
      <c r="B29" s="44">
        <f>'Brojač dana'!B29</f>
        <v>5</v>
      </c>
      <c r="C29" s="44">
        <f>'Brojač dana'!C29</f>
        <v>4</v>
      </c>
      <c r="D29" s="44">
        <f>'Brojač dana'!D29</f>
        <v>4</v>
      </c>
      <c r="E29" s="44">
        <f>'Brojač dana'!E29</f>
        <v>4</v>
      </c>
      <c r="I29" s="44">
        <f>'Brojač dana'!I29</f>
        <v>3</v>
      </c>
      <c r="J29" s="44">
        <f>'Brojač dana'!J29</f>
        <v>3</v>
      </c>
      <c r="K29" s="44">
        <f>'Brojač dana'!K29</f>
        <v>3</v>
      </c>
      <c r="L29" s="44">
        <f>'Brojač dana'!L29</f>
        <v>2</v>
      </c>
      <c r="M29" s="44">
        <f>'Brojač dana'!M29</f>
        <v>3</v>
      </c>
      <c r="N29" s="44"/>
      <c r="O29" s="44"/>
      <c r="P29" s="16"/>
      <c r="U29" s="15"/>
      <c r="V29" s="15"/>
      <c r="W29" s="15"/>
      <c r="X29" s="16"/>
      <c r="Y29" s="16"/>
      <c r="Z29" s="16"/>
      <c r="AA29" s="16"/>
      <c r="AB29" s="16"/>
      <c r="AC29" s="16"/>
      <c r="AD29" s="16"/>
      <c r="AE29" s="16"/>
      <c r="AF29" s="8">
        <f>SUM(A29:AE29)</f>
        <v>35</v>
      </c>
      <c r="AJ29" s="3"/>
    </row>
    <row r="30" spans="1:36" ht="8.4499999999999993" customHeight="1" x14ac:dyDescent="0.25">
      <c r="A30" s="44"/>
      <c r="B30" s="44"/>
      <c r="C30" s="44"/>
      <c r="D30" s="44"/>
      <c r="E30" s="44"/>
      <c r="I30" s="44"/>
      <c r="J30" s="44"/>
      <c r="K30" s="44"/>
      <c r="L30" s="44"/>
      <c r="M30" s="44"/>
      <c r="N30" s="44"/>
      <c r="O30" s="44"/>
      <c r="P30" s="16"/>
      <c r="U30" s="15"/>
      <c r="V30" s="15"/>
      <c r="W30" s="15"/>
      <c r="X30" s="16"/>
      <c r="Y30" s="16"/>
      <c r="Z30" s="16"/>
      <c r="AA30" s="16"/>
      <c r="AB30" s="16"/>
      <c r="AC30" s="16"/>
      <c r="AD30" s="16"/>
      <c r="AE30" s="16"/>
      <c r="AJ30" s="61"/>
    </row>
    <row r="31" spans="1:36" ht="14.1" customHeight="1" x14ac:dyDescent="0.25">
      <c r="L31" s="107" t="s">
        <v>45</v>
      </c>
      <c r="M31" s="108"/>
      <c r="N31" s="108"/>
      <c r="O31" s="108"/>
      <c r="P31" s="47" t="s">
        <v>65</v>
      </c>
      <c r="T31" s="8" t="s">
        <v>44</v>
      </c>
    </row>
    <row r="32" spans="1:36" ht="14.1" customHeight="1" x14ac:dyDescent="0.25">
      <c r="A32" s="62" t="s">
        <v>53</v>
      </c>
      <c r="B32" s="63"/>
      <c r="C32" s="63"/>
      <c r="D32" s="63"/>
      <c r="E32" s="63"/>
      <c r="F32" s="63"/>
      <c r="G32" s="63"/>
      <c r="H32" s="63"/>
      <c r="I32" s="63"/>
      <c r="J32" s="74">
        <f>'Brojač dana'!J32</f>
        <v>74</v>
      </c>
      <c r="L32" s="36" t="s">
        <v>35</v>
      </c>
      <c r="M32" s="37"/>
      <c r="N32" s="37"/>
      <c r="O32" s="38"/>
      <c r="P32" s="35">
        <f>SUM($A$9,$I$9,$Q$9,$Y$9,$A$19,$I$19,$Q$19,$Y$19,$A$29,$I$29)</f>
        <v>36</v>
      </c>
      <c r="S32" s="21" t="s">
        <v>107</v>
      </c>
      <c r="T32" s="22"/>
      <c r="U32" s="22"/>
      <c r="V32" s="22"/>
      <c r="W32" s="22"/>
      <c r="X32" s="22"/>
      <c r="Y32" s="22"/>
      <c r="Z32" s="27" t="s">
        <v>81</v>
      </c>
      <c r="AA32" s="27"/>
      <c r="AB32" s="27"/>
      <c r="AC32" s="27"/>
      <c r="AD32" s="27"/>
      <c r="AE32" s="28"/>
      <c r="AF32" s="4"/>
      <c r="AG32" s="8" t="s">
        <v>49</v>
      </c>
      <c r="AI32" s="4"/>
    </row>
    <row r="33" spans="1:35" ht="14.1" customHeight="1" x14ac:dyDescent="0.25">
      <c r="A33" s="64" t="s">
        <v>54</v>
      </c>
      <c r="B33" s="60"/>
      <c r="C33" s="60"/>
      <c r="D33" s="60"/>
      <c r="E33" s="60"/>
      <c r="F33" s="60"/>
      <c r="G33" s="60"/>
      <c r="H33" s="58">
        <f>'Brojač dana'!H33</f>
        <v>52</v>
      </c>
      <c r="I33" s="70">
        <f>'Brojač dana'!I33</f>
        <v>52</v>
      </c>
      <c r="J33" s="75">
        <f>'Brojač dana'!J33</f>
        <v>104</v>
      </c>
      <c r="L33" s="36" t="s">
        <v>36</v>
      </c>
      <c r="M33" s="37"/>
      <c r="N33" s="37"/>
      <c r="O33" s="38"/>
      <c r="P33" s="35">
        <f>SUM($B$9,$J$9,$R$9,$Z$9,$B$19,$J$19,$R$19,$Z$19,$B$29,$J$29)</f>
        <v>37</v>
      </c>
      <c r="S33" s="23" t="s">
        <v>108</v>
      </c>
      <c r="T33" s="24"/>
      <c r="U33" s="24"/>
      <c r="V33" s="24"/>
      <c r="W33" s="24"/>
      <c r="X33" s="24"/>
      <c r="Y33" s="24"/>
      <c r="Z33" s="31" t="s">
        <v>82</v>
      </c>
      <c r="AA33" s="31"/>
      <c r="AB33" s="31"/>
      <c r="AC33" s="31"/>
      <c r="AD33" s="31"/>
      <c r="AE33" s="29"/>
      <c r="AG33" s="4" t="s">
        <v>30</v>
      </c>
      <c r="AH33" s="4"/>
      <c r="AI33" s="4"/>
    </row>
    <row r="34" spans="1:35" ht="14.1" customHeight="1" x14ac:dyDescent="0.25">
      <c r="A34" s="65" t="s">
        <v>55</v>
      </c>
      <c r="B34" s="52"/>
      <c r="C34" s="52"/>
      <c r="D34" s="52"/>
      <c r="E34" s="52"/>
      <c r="F34" s="52"/>
      <c r="G34" s="52"/>
      <c r="H34" s="52"/>
      <c r="I34" s="52"/>
      <c r="J34" s="76">
        <f>'Brojač dana'!J34</f>
        <v>9</v>
      </c>
      <c r="L34" s="36" t="s">
        <v>37</v>
      </c>
      <c r="M34" s="37"/>
      <c r="N34" s="37"/>
      <c r="O34" s="38"/>
      <c r="P34" s="35">
        <f>SUM($C$9,$K$9,$S$9,$AA$9,$C$19,$K$19,$S$19,$AA$19,$C$29,$K$29)</f>
        <v>36</v>
      </c>
      <c r="S34" s="23" t="s">
        <v>62</v>
      </c>
      <c r="T34" s="24"/>
      <c r="U34" s="24"/>
      <c r="V34" s="24"/>
      <c r="W34" s="24"/>
      <c r="X34" s="24"/>
      <c r="Y34" s="24"/>
      <c r="Z34" s="31" t="s">
        <v>83</v>
      </c>
      <c r="AA34" s="31"/>
      <c r="AB34" s="31"/>
      <c r="AC34" s="31"/>
      <c r="AD34" s="31"/>
      <c r="AE34" s="29"/>
      <c r="AG34" s="4" t="s">
        <v>31</v>
      </c>
      <c r="AH34" s="4" t="s">
        <v>47</v>
      </c>
      <c r="AI34" s="4"/>
    </row>
    <row r="35" spans="1:35" ht="14.1" customHeight="1" x14ac:dyDescent="0.25">
      <c r="A35" s="66" t="s">
        <v>66</v>
      </c>
      <c r="B35" s="54"/>
      <c r="C35" s="54"/>
      <c r="D35" s="54"/>
      <c r="E35" s="54"/>
      <c r="F35" s="54"/>
      <c r="G35" s="54"/>
      <c r="H35" s="54"/>
      <c r="I35" s="54"/>
      <c r="J35" s="80">
        <f>'Brojač dana'!J35</f>
        <v>178</v>
      </c>
      <c r="L35" s="36" t="s">
        <v>38</v>
      </c>
      <c r="M35" s="37"/>
      <c r="N35" s="37"/>
      <c r="O35" s="38"/>
      <c r="P35" s="35">
        <f>SUM($D$9,$L$9,$T$9,$AB$9,$D$19,$L$19,$T$19,$AB$19,$D$29,$L$29)</f>
        <v>34</v>
      </c>
      <c r="S35" s="23" t="s">
        <v>109</v>
      </c>
      <c r="T35" s="24"/>
      <c r="U35" s="24"/>
      <c r="V35" s="24"/>
      <c r="W35" s="24"/>
      <c r="X35" s="24"/>
      <c r="Y35" s="24"/>
      <c r="Z35" s="31" t="s">
        <v>84</v>
      </c>
      <c r="AA35" s="31"/>
      <c r="AB35" s="31"/>
      <c r="AC35" s="31"/>
      <c r="AD35" s="31"/>
      <c r="AE35" s="29"/>
      <c r="AG35" s="4" t="s">
        <v>33</v>
      </c>
      <c r="AH35" s="41" t="s">
        <v>46</v>
      </c>
      <c r="AI35" s="4"/>
    </row>
    <row r="36" spans="1:35" ht="14.1" customHeight="1" thickBot="1" x14ac:dyDescent="0.3">
      <c r="A36" s="67" t="s">
        <v>64</v>
      </c>
      <c r="B36" s="48"/>
      <c r="C36" s="48"/>
      <c r="D36" s="48"/>
      <c r="E36" s="48"/>
      <c r="F36" s="48"/>
      <c r="G36" s="48"/>
      <c r="H36" s="48"/>
      <c r="I36" s="48"/>
      <c r="J36" s="78">
        <f>'Brojač dana'!J36</f>
        <v>0</v>
      </c>
      <c r="L36" s="12" t="s">
        <v>39</v>
      </c>
      <c r="M36" s="13"/>
      <c r="N36" s="13"/>
      <c r="O36" s="13"/>
      <c r="P36" s="39">
        <f>SUM($E$9,$M$9,$U$9,$AC$9,$E$19,$M$19,$U$19,$AC$19,$E$29,$M$29)</f>
        <v>35</v>
      </c>
      <c r="S36" s="23" t="s">
        <v>42</v>
      </c>
      <c r="T36" s="24"/>
      <c r="U36" s="24"/>
      <c r="V36" s="24"/>
      <c r="W36" s="24"/>
      <c r="X36" s="24"/>
      <c r="Y36" s="24"/>
      <c r="Z36" s="31" t="s">
        <v>85</v>
      </c>
      <c r="AA36" s="31"/>
      <c r="AB36" s="31"/>
      <c r="AC36" s="31"/>
      <c r="AD36" s="31"/>
      <c r="AE36" s="29"/>
      <c r="AG36" s="4" t="s">
        <v>32</v>
      </c>
      <c r="AH36" s="9" t="s">
        <v>34</v>
      </c>
      <c r="AI36" s="4"/>
    </row>
    <row r="37" spans="1:35" ht="14.1" customHeight="1" thickTop="1" x14ac:dyDescent="0.25">
      <c r="A37" s="68" t="s">
        <v>56</v>
      </c>
      <c r="B37" s="69"/>
      <c r="C37" s="69"/>
      <c r="D37" s="69"/>
      <c r="E37" s="69"/>
      <c r="F37" s="69"/>
      <c r="G37" s="69"/>
      <c r="H37" s="69"/>
      <c r="I37" s="69"/>
      <c r="J37" s="81">
        <f>'Brojač dana'!J37</f>
        <v>0</v>
      </c>
      <c r="L37" s="10" t="s">
        <v>40</v>
      </c>
      <c r="M37" s="11"/>
      <c r="N37" s="11"/>
      <c r="O37" s="11"/>
      <c r="P37" s="40">
        <f>SUM(P32:P36)</f>
        <v>178</v>
      </c>
      <c r="S37" s="25" t="s">
        <v>41</v>
      </c>
      <c r="T37" s="26"/>
      <c r="U37" s="26"/>
      <c r="V37" s="26"/>
      <c r="W37" s="26"/>
      <c r="X37" s="26"/>
      <c r="Y37" s="26"/>
      <c r="Z37" s="32" t="s">
        <v>86</v>
      </c>
      <c r="AA37" s="32"/>
      <c r="AB37" s="32"/>
      <c r="AC37" s="32"/>
      <c r="AD37" s="32"/>
      <c r="AE37" s="30"/>
    </row>
    <row r="38" spans="1:35" ht="14.1" customHeight="1" x14ac:dyDescent="0.25">
      <c r="G38" s="55" t="s">
        <v>48</v>
      </c>
      <c r="J38" s="53">
        <f>'Brojač dana'!J38</f>
        <v>365</v>
      </c>
    </row>
  </sheetData>
  <mergeCells count="1">
    <mergeCell ref="L31:O31"/>
  </mergeCells>
  <hyperlinks>
    <hyperlink ref="AH35" r:id="rId1"/>
    <hyperlink ref="AH36" r:id="rId2"/>
  </hyperlinks>
  <pageMargins left="0.62992125984251968" right="3.937007874015748E-2" top="0.74803149606299213" bottom="0.15748031496062992" header="0.31496062992125984" footer="0.31496062992125984"/>
  <pageSetup paperSize="9" orientation="landscape" horizontalDpi="4294967293" r:id="rId3"/>
  <headerFooter>
    <oddHeader>&amp;C&amp;"Arial Black,Podebljano"&amp;12Kalendar školske godine 2021. / 2022.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3" sqref="F3"/>
    </sheetView>
  </sheetViews>
  <sheetFormatPr defaultRowHeight="15" x14ac:dyDescent="0.25"/>
  <cols>
    <col min="1" max="1" width="16.140625" customWidth="1"/>
    <col min="8" max="8" width="14.42578125" customWidth="1"/>
    <col min="9" max="9" width="9.7109375" customWidth="1"/>
    <col min="10" max="10" width="11.85546875" bestFit="1" customWidth="1"/>
  </cols>
  <sheetData>
    <row r="1" spans="1:10" ht="30" customHeight="1" x14ac:dyDescent="0.25">
      <c r="A1" s="120"/>
      <c r="B1" s="112" t="s">
        <v>113</v>
      </c>
      <c r="C1" s="112" t="s">
        <v>111</v>
      </c>
      <c r="D1" s="112"/>
      <c r="E1" s="112" t="s">
        <v>112</v>
      </c>
      <c r="F1" s="112"/>
      <c r="G1" s="112"/>
      <c r="H1" s="110" t="s">
        <v>114</v>
      </c>
      <c r="I1" s="110" t="s">
        <v>115</v>
      </c>
      <c r="J1" s="112" t="s">
        <v>116</v>
      </c>
    </row>
    <row r="2" spans="1:10" ht="30" x14ac:dyDescent="0.25">
      <c r="A2" s="120"/>
      <c r="B2" s="113"/>
      <c r="C2" s="95" t="s">
        <v>88</v>
      </c>
      <c r="D2" s="95" t="s">
        <v>87</v>
      </c>
      <c r="E2" s="95" t="s">
        <v>105</v>
      </c>
      <c r="F2" s="95" t="s">
        <v>106</v>
      </c>
      <c r="G2" s="96" t="s">
        <v>89</v>
      </c>
      <c r="H2" s="111"/>
      <c r="I2" s="111"/>
      <c r="J2" s="113"/>
    </row>
    <row r="3" spans="1:10" x14ac:dyDescent="0.25">
      <c r="A3" s="117" t="s">
        <v>101</v>
      </c>
      <c r="B3" s="82" t="s">
        <v>90</v>
      </c>
      <c r="C3" s="92">
        <f>COUNTIF('Brojač dana'!$A$3:$G$8,"R")</f>
        <v>19</v>
      </c>
      <c r="D3" s="86">
        <f>C3+H3+I3</f>
        <v>22</v>
      </c>
      <c r="E3" s="89">
        <f>COUNTIF('Brojač dana'!$A$3:$G$8,"S")</f>
        <v>4</v>
      </c>
      <c r="F3" s="90">
        <f>COUNTIF('Brojač dana'!$A$3:$G$8,"N")</f>
        <v>4</v>
      </c>
      <c r="G3" s="88">
        <f>COUNTIF('Brojač dana'!$A$3:$G$8,"B")</f>
        <v>0</v>
      </c>
      <c r="H3" s="91">
        <f>COUNTIF('Brojač dana'!$A$3:$G$8,"NN")</f>
        <v>0</v>
      </c>
      <c r="I3" s="85">
        <f>COUNTIF('Brojač dana'!$A$3:$G$8,"O")</f>
        <v>3</v>
      </c>
      <c r="J3" s="84"/>
    </row>
    <row r="4" spans="1:10" x14ac:dyDescent="0.25">
      <c r="A4" s="117"/>
      <c r="B4" s="82" t="s">
        <v>91</v>
      </c>
      <c r="C4" s="92">
        <f>COUNTIF('Brojač dana'!$I$3:$O$8,"R")</f>
        <v>21</v>
      </c>
      <c r="D4" s="86">
        <f t="shared" ref="D4:D17" si="0">C4+H4+I4</f>
        <v>21</v>
      </c>
      <c r="E4" s="89">
        <f>COUNTIF('Brojač dana'!$I$3:$O$8,"S")</f>
        <v>5</v>
      </c>
      <c r="F4" s="90">
        <f>COUNTIF('Brojač dana'!$I$3:$O$8,"N")</f>
        <v>5</v>
      </c>
      <c r="G4" s="88">
        <f>COUNTIF('Brojač dana'!$I$3:$O$8,"B")</f>
        <v>0</v>
      </c>
      <c r="H4" s="91">
        <f>COUNTIF('Brojač dana'!$I$3:$O$8,"NN")</f>
        <v>0</v>
      </c>
      <c r="I4" s="85">
        <f>COUNTIF('Brojač dana'!$I$3:$O$8,"O")</f>
        <v>0</v>
      </c>
      <c r="J4" s="84"/>
    </row>
    <row r="5" spans="1:10" x14ac:dyDescent="0.25">
      <c r="A5" s="117"/>
      <c r="B5" s="82" t="s">
        <v>92</v>
      </c>
      <c r="C5" s="92">
        <f>COUNTIF('Brojač dana'!$Q$3:$W$8,"R")</f>
        <v>18</v>
      </c>
      <c r="D5" s="86">
        <f t="shared" si="0"/>
        <v>20</v>
      </c>
      <c r="E5" s="89">
        <f>COUNTIF('Brojač dana'!$Q$3:$W$8,"S")</f>
        <v>4</v>
      </c>
      <c r="F5" s="90">
        <f>COUNTIF('Brojač dana'!$Q$3:$W$8,"N")</f>
        <v>4</v>
      </c>
      <c r="G5" s="88">
        <f>COUNTIF('Brojač dana'!$Q$3:$W$8,"B")</f>
        <v>2</v>
      </c>
      <c r="H5" s="91">
        <f>COUNTIF('Brojač dana'!$Q$3:$W$8,"NN")</f>
        <v>0</v>
      </c>
      <c r="I5" s="85">
        <f>COUNTIF('Brojač dana'!$Q$3:$W$8,"O")</f>
        <v>2</v>
      </c>
      <c r="J5" s="84"/>
    </row>
    <row r="6" spans="1:10" x14ac:dyDescent="0.25">
      <c r="A6" s="117"/>
      <c r="B6" s="82" t="s">
        <v>93</v>
      </c>
      <c r="C6" s="92">
        <f>COUNTIF('Brojač dana'!$Y$3:$AE$8,"R")</f>
        <v>17</v>
      </c>
      <c r="D6" s="86">
        <f t="shared" si="0"/>
        <v>23</v>
      </c>
      <c r="E6" s="89">
        <f>COUNTIF('Brojač dana'!$Y$3:$AE$8,"S")</f>
        <v>4</v>
      </c>
      <c r="F6" s="90">
        <f>COUNTIF('Brojač dana'!$Y$3:$AE$8,"N")</f>
        <v>4</v>
      </c>
      <c r="G6" s="88">
        <f>COUNTIF('Brojač dana'!$Y$3:$AE$8,"B")</f>
        <v>0</v>
      </c>
      <c r="H6" s="91">
        <f>COUNTIF('Brojač dana'!$Y$3:$AE$8,"NN")</f>
        <v>0</v>
      </c>
      <c r="I6" s="85">
        <f>COUNTIF('Brojač dana'!$Y$3:$AE$8,"O")</f>
        <v>6</v>
      </c>
      <c r="J6" s="84"/>
    </row>
    <row r="7" spans="1:10" x14ac:dyDescent="0.25">
      <c r="A7" s="118" t="s">
        <v>100</v>
      </c>
      <c r="B7" s="118"/>
      <c r="C7" s="93">
        <f>SUM(C3:C6)</f>
        <v>75</v>
      </c>
      <c r="D7" s="93">
        <f t="shared" ref="D7:H7" si="1">SUM(D3:D6)</f>
        <v>86</v>
      </c>
      <c r="E7" s="93">
        <f t="shared" si="1"/>
        <v>17</v>
      </c>
      <c r="F7" s="93">
        <f t="shared" si="1"/>
        <v>17</v>
      </c>
      <c r="G7" s="93">
        <f t="shared" si="1"/>
        <v>2</v>
      </c>
      <c r="H7" s="93">
        <f t="shared" si="1"/>
        <v>0</v>
      </c>
      <c r="I7" s="93">
        <f>SUM(I3:I6)</f>
        <v>11</v>
      </c>
      <c r="J7" s="94"/>
    </row>
    <row r="8" spans="1:10" x14ac:dyDescent="0.25">
      <c r="A8" s="117" t="s">
        <v>102</v>
      </c>
      <c r="B8" s="82" t="s">
        <v>94</v>
      </c>
      <c r="C8" s="92">
        <f>COUNTIF('Brojač dana'!$A$13:$G$18,"R")</f>
        <v>16</v>
      </c>
      <c r="D8" s="86">
        <f t="shared" si="0"/>
        <v>20</v>
      </c>
      <c r="E8" s="89">
        <f>COUNTIF('Brojač dana'!$A$13:$G$18,"S")</f>
        <v>5</v>
      </c>
      <c r="F8" s="90">
        <f>COUNTIF('Brojač dana'!$A$13:$G$18,"N")</f>
        <v>5</v>
      </c>
      <c r="G8" s="88">
        <f>COUNTIF('Brojač dana'!$A$13:$G$18,"B")</f>
        <v>1</v>
      </c>
      <c r="H8" s="91">
        <f>COUNTIF('Brojač dana'!$A$13:$G$18,"NN")</f>
        <v>0</v>
      </c>
      <c r="I8" s="85">
        <f>COUNTIF('Brojač dana'!$A$13:$G$18,"O")</f>
        <v>4</v>
      </c>
      <c r="J8" s="84"/>
    </row>
    <row r="9" spans="1:10" x14ac:dyDescent="0.25">
      <c r="A9" s="117"/>
      <c r="B9" s="82" t="s">
        <v>95</v>
      </c>
      <c r="C9" s="92">
        <f>COUNTIF('Brojač dana'!$I$13:$O$18,"R")</f>
        <v>15</v>
      </c>
      <c r="D9" s="86">
        <f t="shared" si="0"/>
        <v>20</v>
      </c>
      <c r="E9" s="89">
        <f>COUNTIF('Brojač dana'!$I$13:$O$18,"S")</f>
        <v>4</v>
      </c>
      <c r="F9" s="90">
        <f>COUNTIF('Brojač dana'!$I$13:$O$18,"N")</f>
        <v>4</v>
      </c>
      <c r="G9" s="88">
        <f>COUNTIF('Brojač dana'!$I$13:$O$18,"B")</f>
        <v>0</v>
      </c>
      <c r="H9" s="91">
        <f>COUNTIF('Brojač dana'!$I$13:$O$18,"NN")</f>
        <v>0</v>
      </c>
      <c r="I9" s="85">
        <f>COUNTIF('Brojač dana'!$I$13:$O$18,"O")</f>
        <v>5</v>
      </c>
      <c r="J9" s="84"/>
    </row>
    <row r="10" spans="1:10" x14ac:dyDescent="0.25">
      <c r="A10" s="117"/>
      <c r="B10" s="82" t="s">
        <v>96</v>
      </c>
      <c r="C10" s="92">
        <f>COUNTIF('Brojač dana'!$Q$13:$W$18,"R")</f>
        <v>23</v>
      </c>
      <c r="D10" s="86">
        <f t="shared" si="0"/>
        <v>23</v>
      </c>
      <c r="E10" s="89">
        <f>COUNTIF('Brojač dana'!$Q$13:$W$18,"S")</f>
        <v>4</v>
      </c>
      <c r="F10" s="90">
        <f>COUNTIF('Brojač dana'!$Q$13:$W$18,"N")</f>
        <v>4</v>
      </c>
      <c r="G10" s="88">
        <f>COUNTIF('Brojač dana'!$Q$13:$W$18,"B")</f>
        <v>0</v>
      </c>
      <c r="H10" s="91">
        <f>COUNTIF('Brojač dana'!$Q$13:$W$18,"NN")</f>
        <v>0</v>
      </c>
      <c r="I10" s="85">
        <f>COUNTIF('Brojač dana'!$Q$13:$W$18,"O")</f>
        <v>0</v>
      </c>
      <c r="J10" s="84"/>
    </row>
    <row r="11" spans="1:10" x14ac:dyDescent="0.25">
      <c r="A11" s="117"/>
      <c r="B11" s="82" t="s">
        <v>97</v>
      </c>
      <c r="C11" s="92">
        <f>COUNTIF('Brojač dana'!$Y$13:$AE$18,"R")</f>
        <v>14</v>
      </c>
      <c r="D11" s="86">
        <f t="shared" si="0"/>
        <v>20</v>
      </c>
      <c r="E11" s="89">
        <f>COUNTIF('Brojač dana'!$Y$13:$AE$18,"S")</f>
        <v>5</v>
      </c>
      <c r="F11" s="90">
        <f>COUNTIF('Brojač dana'!$Y$13:$AE$18,"N")</f>
        <v>4</v>
      </c>
      <c r="G11" s="88">
        <f>COUNTIF('Brojač dana'!$Y$13:$AE$18,"B")</f>
        <v>1</v>
      </c>
      <c r="H11" s="91">
        <f>COUNTIF('Brojač dana'!$Y$13:$AE$18,"NN")</f>
        <v>0</v>
      </c>
      <c r="I11" s="85">
        <f>COUNTIF('Brojač dana'!$Y$13:$AE$18,"O")</f>
        <v>6</v>
      </c>
      <c r="J11" s="84"/>
    </row>
    <row r="12" spans="1:10" x14ac:dyDescent="0.25">
      <c r="A12" s="117"/>
      <c r="B12" s="82" t="s">
        <v>98</v>
      </c>
      <c r="C12" s="92">
        <f>COUNTIF('Brojač dana'!$A$23:$G$28,"R")</f>
        <v>21</v>
      </c>
      <c r="D12" s="86">
        <f t="shared" si="0"/>
        <v>21</v>
      </c>
      <c r="E12" s="89">
        <f>COUNTIF('Brojač dana'!$A$23:$G$28,"S")</f>
        <v>4</v>
      </c>
      <c r="F12" s="90">
        <f>COUNTIF('Brojač dana'!$A$23:$G$28,"N")</f>
        <v>5</v>
      </c>
      <c r="G12" s="88">
        <f>COUNTIF('Brojač dana'!$A$23:$G$28,"B")</f>
        <v>1</v>
      </c>
      <c r="H12" s="91">
        <f>COUNTIF('Brojač dana'!$A$23:$G$28,"NN")</f>
        <v>0</v>
      </c>
      <c r="I12" s="85">
        <f>COUNTIF('Brojač dana'!$A$23:$G$28,"O")</f>
        <v>0</v>
      </c>
      <c r="J12" s="84"/>
    </row>
    <row r="13" spans="1:10" x14ac:dyDescent="0.25">
      <c r="A13" s="117"/>
      <c r="B13" s="82" t="s">
        <v>99</v>
      </c>
      <c r="C13" s="92">
        <f>COUNTIF('Brojač dana'!$I$23:$O$28,"R")</f>
        <v>14</v>
      </c>
      <c r="D13" s="86">
        <f t="shared" si="0"/>
        <v>20</v>
      </c>
      <c r="E13" s="89">
        <f>COUNTIF('Brojač dana'!$I$23:$O$28,"S")</f>
        <v>4</v>
      </c>
      <c r="F13" s="90">
        <f>COUNTIF('Brojač dana'!$I$23:$O$28,"N")</f>
        <v>4</v>
      </c>
      <c r="G13" s="88">
        <f>COUNTIF('Brojač dana'!$I$23:$O$28,"B")</f>
        <v>2</v>
      </c>
      <c r="H13" s="91">
        <f>COUNTIF('Brojač dana'!$I$23:$O$28,"NN")</f>
        <v>0</v>
      </c>
      <c r="I13" s="85">
        <f>COUNTIF('Brojač dana'!$I$23:$O$28,"O")</f>
        <v>6</v>
      </c>
      <c r="J13" s="84"/>
    </row>
    <row r="14" spans="1:10" x14ac:dyDescent="0.25">
      <c r="A14" s="119" t="s">
        <v>118</v>
      </c>
      <c r="B14" s="118"/>
      <c r="C14" s="93">
        <f>SUM(C8:C13)</f>
        <v>103</v>
      </c>
      <c r="D14" s="93">
        <f t="shared" ref="D14:H14" si="2">SUM(D8:D13)</f>
        <v>124</v>
      </c>
      <c r="E14" s="93">
        <f t="shared" si="2"/>
        <v>26</v>
      </c>
      <c r="F14" s="93">
        <f t="shared" si="2"/>
        <v>26</v>
      </c>
      <c r="G14" s="93">
        <f t="shared" si="2"/>
        <v>5</v>
      </c>
      <c r="H14" s="93">
        <f t="shared" si="2"/>
        <v>0</v>
      </c>
      <c r="I14" s="93">
        <f>SUM(I8:I13)</f>
        <v>21</v>
      </c>
      <c r="J14" s="94"/>
    </row>
    <row r="15" spans="1:10" x14ac:dyDescent="0.25">
      <c r="A15" s="116" t="s">
        <v>117</v>
      </c>
      <c r="B15" s="116"/>
      <c r="C15" s="105">
        <f>C7+C14</f>
        <v>178</v>
      </c>
      <c r="D15" s="105">
        <f t="shared" ref="D15:I15" si="3">D7+D14</f>
        <v>210</v>
      </c>
      <c r="E15" s="105">
        <f t="shared" si="3"/>
        <v>43</v>
      </c>
      <c r="F15" s="105">
        <f t="shared" si="3"/>
        <v>43</v>
      </c>
      <c r="G15" s="105">
        <f t="shared" si="3"/>
        <v>7</v>
      </c>
      <c r="H15" s="105">
        <f t="shared" si="3"/>
        <v>0</v>
      </c>
      <c r="I15" s="105">
        <f t="shared" si="3"/>
        <v>32</v>
      </c>
      <c r="J15" s="84"/>
    </row>
    <row r="16" spans="1:10" x14ac:dyDescent="0.25">
      <c r="B16" s="101" t="s">
        <v>103</v>
      </c>
      <c r="C16" s="92">
        <f>COUNTIF('Brojač dana'!$Q$23:$W$28,"R")</f>
        <v>0</v>
      </c>
      <c r="D16" s="86">
        <f t="shared" si="0"/>
        <v>21</v>
      </c>
      <c r="E16" s="89">
        <f>COUNTIF('Brojač dana'!$Q$23:$W$28,"S")</f>
        <v>5</v>
      </c>
      <c r="F16" s="90">
        <f>COUNTIF('Brojač dana'!$Q$23:$W$28,"N")</f>
        <v>5</v>
      </c>
      <c r="G16" s="88">
        <f>COUNTIF('Brojač dana'!$Q$23:$W$28,"B")</f>
        <v>0</v>
      </c>
      <c r="H16" s="91">
        <f>COUNTIF('Brojač dana'!$Q$23:$W$28,"NN")</f>
        <v>0</v>
      </c>
      <c r="I16" s="85">
        <f>COUNTIF('Brojač dana'!$Q$23:$W$28,"O")</f>
        <v>21</v>
      </c>
      <c r="J16" s="84"/>
    </row>
    <row r="17" spans="1:10" x14ac:dyDescent="0.25">
      <c r="B17" s="83" t="s">
        <v>104</v>
      </c>
      <c r="C17" s="97">
        <f>COUNTIF('Brojač dana'!$Y$23:$AE$28,"R")</f>
        <v>0</v>
      </c>
      <c r="D17" s="98">
        <f t="shared" si="0"/>
        <v>21</v>
      </c>
      <c r="E17" s="102">
        <f>COUNTIF('Brojač dana'!$Y$23:$AE$28,"S")</f>
        <v>4</v>
      </c>
      <c r="F17" s="103">
        <f>COUNTIF('Brojač dana'!$Y$23:$AE$28,"N")</f>
        <v>4</v>
      </c>
      <c r="G17" s="104">
        <f>COUNTIF('Brojač dana'!$Y$23:$AE$28,"B")</f>
        <v>2</v>
      </c>
      <c r="H17" s="100">
        <f>COUNTIF('Brojač dana'!$Y$23:$AE$28,"NN")</f>
        <v>0</v>
      </c>
      <c r="I17" s="85">
        <f>COUNTIF('Brojač dana'!$Y$23:$AE$28,"O")</f>
        <v>21</v>
      </c>
      <c r="J17" s="99"/>
    </row>
    <row r="18" spans="1:10" x14ac:dyDescent="0.25">
      <c r="A18" s="114" t="s">
        <v>119</v>
      </c>
      <c r="B18" s="114"/>
      <c r="C18" s="87">
        <f>SUM(C16:C17)</f>
        <v>0</v>
      </c>
      <c r="D18" s="87">
        <f t="shared" ref="D18:H18" si="4">SUM(D16:D17)</f>
        <v>42</v>
      </c>
      <c r="E18" s="87">
        <f t="shared" si="4"/>
        <v>9</v>
      </c>
      <c r="F18" s="87">
        <f t="shared" si="4"/>
        <v>9</v>
      </c>
      <c r="G18" s="87">
        <f t="shared" si="4"/>
        <v>2</v>
      </c>
      <c r="H18" s="87">
        <f t="shared" si="4"/>
        <v>0</v>
      </c>
      <c r="I18" s="87">
        <f>SUM(I16:I17)</f>
        <v>42</v>
      </c>
      <c r="J18" s="87"/>
    </row>
    <row r="19" spans="1:10" x14ac:dyDescent="0.25">
      <c r="A19" s="115" t="s">
        <v>110</v>
      </c>
      <c r="B19" s="115"/>
      <c r="C19" s="106">
        <f>C7+C14+C18</f>
        <v>178</v>
      </c>
      <c r="D19" s="106">
        <f t="shared" ref="D19:I19" si="5">D7+D14+D18</f>
        <v>252</v>
      </c>
      <c r="E19" s="106">
        <f t="shared" si="5"/>
        <v>52</v>
      </c>
      <c r="F19" s="106">
        <f t="shared" si="5"/>
        <v>52</v>
      </c>
      <c r="G19" s="106">
        <f t="shared" si="5"/>
        <v>9</v>
      </c>
      <c r="H19" s="106">
        <f t="shared" si="5"/>
        <v>0</v>
      </c>
      <c r="I19" s="106">
        <f t="shared" si="5"/>
        <v>74</v>
      </c>
    </row>
    <row r="20" spans="1:10" x14ac:dyDescent="0.25">
      <c r="D20" s="109">
        <f>D19+E19+F19+G19</f>
        <v>365</v>
      </c>
      <c r="E20" s="109"/>
      <c r="F20" s="109"/>
      <c r="G20" s="109"/>
    </row>
  </sheetData>
  <mergeCells count="15">
    <mergeCell ref="D20:G20"/>
    <mergeCell ref="H1:H2"/>
    <mergeCell ref="I1:I2"/>
    <mergeCell ref="J1:J2"/>
    <mergeCell ref="A18:B18"/>
    <mergeCell ref="A19:B19"/>
    <mergeCell ref="A15:B15"/>
    <mergeCell ref="C1:D1"/>
    <mergeCell ref="E1:G1"/>
    <mergeCell ref="A3:A6"/>
    <mergeCell ref="A8:A13"/>
    <mergeCell ref="A7:B7"/>
    <mergeCell ref="A14:B14"/>
    <mergeCell ref="B1:B2"/>
    <mergeCell ref="A1:A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7 D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opLeftCell="A13" zoomScaleNormal="100" workbookViewId="0">
      <selection activeCell="M29" sqref="M29"/>
    </sheetView>
  </sheetViews>
  <sheetFormatPr defaultRowHeight="15" x14ac:dyDescent="0.25"/>
  <cols>
    <col min="1" max="9" width="3" customWidth="1"/>
    <col min="10" max="10" width="4" bestFit="1" customWidth="1"/>
    <col min="11" max="15" width="3" customWidth="1"/>
    <col min="16" max="16" width="4" customWidth="1"/>
    <col min="17" max="17" width="4" bestFit="1" customWidth="1"/>
    <col min="18" max="30" width="3" customWidth="1"/>
    <col min="31" max="31" width="3" bestFit="1" customWidth="1"/>
    <col min="32" max="32" width="4" bestFit="1" customWidth="1"/>
    <col min="33" max="33" width="6.85546875" customWidth="1"/>
    <col min="34" max="34" width="10.140625" customWidth="1"/>
    <col min="35" max="35" width="19.85546875" bestFit="1" customWidth="1"/>
    <col min="36" max="36" width="16" hidden="1" customWidth="1"/>
    <col min="37" max="37" width="5.5703125" hidden="1" customWidth="1"/>
    <col min="38" max="38" width="7" customWidth="1"/>
  </cols>
  <sheetData>
    <row r="1" spans="1:36" x14ac:dyDescent="0.25">
      <c r="C1" s="14" t="s">
        <v>5</v>
      </c>
      <c r="K1" s="8" t="s">
        <v>6</v>
      </c>
      <c r="S1" s="8" t="s">
        <v>7</v>
      </c>
      <c r="AA1" s="8" t="s">
        <v>8</v>
      </c>
    </row>
    <row r="2" spans="1:36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0</v>
      </c>
      <c r="F2" s="45" t="s">
        <v>2</v>
      </c>
      <c r="G2" s="43" t="s">
        <v>4</v>
      </c>
      <c r="H2" s="4"/>
      <c r="I2" s="20" t="s">
        <v>0</v>
      </c>
      <c r="J2" s="20" t="s">
        <v>1</v>
      </c>
      <c r="K2" s="20" t="s">
        <v>2</v>
      </c>
      <c r="L2" s="20" t="s">
        <v>3</v>
      </c>
      <c r="M2" s="20" t="s">
        <v>0</v>
      </c>
      <c r="N2" s="45" t="s">
        <v>2</v>
      </c>
      <c r="O2" s="43" t="s">
        <v>4</v>
      </c>
      <c r="P2" s="4"/>
      <c r="Q2" s="20" t="s">
        <v>0</v>
      </c>
      <c r="R2" s="20" t="s">
        <v>1</v>
      </c>
      <c r="S2" s="20" t="s">
        <v>2</v>
      </c>
      <c r="T2" s="20" t="s">
        <v>3</v>
      </c>
      <c r="U2" s="20" t="s">
        <v>0</v>
      </c>
      <c r="V2" s="45" t="s">
        <v>2</v>
      </c>
      <c r="W2" s="43" t="s">
        <v>4</v>
      </c>
      <c r="X2" s="4"/>
      <c r="Y2" s="20" t="s">
        <v>0</v>
      </c>
      <c r="Z2" s="20" t="s">
        <v>1</v>
      </c>
      <c r="AA2" s="20" t="s">
        <v>2</v>
      </c>
      <c r="AB2" s="20" t="s">
        <v>3</v>
      </c>
      <c r="AC2" s="20" t="s">
        <v>0</v>
      </c>
      <c r="AD2" s="45" t="s">
        <v>2</v>
      </c>
      <c r="AE2" s="43" t="s">
        <v>4</v>
      </c>
      <c r="AH2" s="34" t="s">
        <v>17</v>
      </c>
      <c r="AI2" s="1"/>
    </row>
    <row r="3" spans="1:36" ht="14.1" customHeight="1" x14ac:dyDescent="0.25">
      <c r="A3" s="15"/>
      <c r="B3" s="15"/>
      <c r="C3" s="33" t="s">
        <v>50</v>
      </c>
      <c r="D3" s="33" t="s">
        <v>50</v>
      </c>
      <c r="E3" s="33" t="s">
        <v>50</v>
      </c>
      <c r="F3" s="58" t="s">
        <v>2</v>
      </c>
      <c r="G3" s="59" t="s">
        <v>4</v>
      </c>
      <c r="H3" s="16"/>
      <c r="I3" s="16"/>
      <c r="J3" s="16"/>
      <c r="K3" s="16"/>
      <c r="L3" s="16"/>
      <c r="M3" s="17" t="s">
        <v>51</v>
      </c>
      <c r="N3" s="58" t="s">
        <v>2</v>
      </c>
      <c r="O3" s="59" t="s">
        <v>4</v>
      </c>
      <c r="P3" s="16"/>
      <c r="Q3" s="51" t="s">
        <v>52</v>
      </c>
      <c r="R3" s="33" t="s">
        <v>50</v>
      </c>
      <c r="S3" s="33" t="s">
        <v>50</v>
      </c>
      <c r="T3" s="17" t="s">
        <v>51</v>
      </c>
      <c r="U3" s="17" t="s">
        <v>51</v>
      </c>
      <c r="V3" s="58" t="s">
        <v>2</v>
      </c>
      <c r="W3" s="59" t="s">
        <v>4</v>
      </c>
      <c r="X3" s="16"/>
      <c r="Y3" s="16"/>
      <c r="Z3" s="16"/>
      <c r="AA3" s="17" t="s">
        <v>51</v>
      </c>
      <c r="AB3" s="17" t="s">
        <v>51</v>
      </c>
      <c r="AC3" s="17" t="s">
        <v>51</v>
      </c>
      <c r="AD3" s="58" t="s">
        <v>2</v>
      </c>
      <c r="AE3" s="59" t="s">
        <v>4</v>
      </c>
      <c r="AH3" s="2"/>
      <c r="AI3" s="3"/>
      <c r="AJ3" s="1"/>
    </row>
    <row r="4" spans="1:36" ht="14.1" customHeight="1" x14ac:dyDescent="0.25">
      <c r="A4" s="17" t="s">
        <v>51</v>
      </c>
      <c r="B4" s="17" t="s">
        <v>51</v>
      </c>
      <c r="C4" s="17" t="s">
        <v>51</v>
      </c>
      <c r="D4" s="17" t="s">
        <v>51</v>
      </c>
      <c r="E4" s="17" t="s">
        <v>51</v>
      </c>
      <c r="F4" s="58" t="s">
        <v>2</v>
      </c>
      <c r="G4" s="59" t="s">
        <v>4</v>
      </c>
      <c r="H4" s="16"/>
      <c r="I4" s="17" t="s">
        <v>51</v>
      </c>
      <c r="J4" s="17" t="s">
        <v>51</v>
      </c>
      <c r="K4" s="17" t="s">
        <v>51</v>
      </c>
      <c r="L4" s="17" t="s">
        <v>51</v>
      </c>
      <c r="M4" s="17" t="s">
        <v>51</v>
      </c>
      <c r="N4" s="58" t="s">
        <v>2</v>
      </c>
      <c r="O4" s="59" t="s">
        <v>4</v>
      </c>
      <c r="P4" s="16"/>
      <c r="Q4" s="17" t="s">
        <v>51</v>
      </c>
      <c r="R4" s="17" t="s">
        <v>51</v>
      </c>
      <c r="S4" s="17" t="s">
        <v>51</v>
      </c>
      <c r="T4" s="17" t="s">
        <v>51</v>
      </c>
      <c r="U4" s="17" t="s">
        <v>51</v>
      </c>
      <c r="V4" s="58" t="s">
        <v>2</v>
      </c>
      <c r="W4" s="59" t="s">
        <v>4</v>
      </c>
      <c r="X4" s="16"/>
      <c r="Y4" s="17" t="s">
        <v>51</v>
      </c>
      <c r="Z4" s="17" t="s">
        <v>51</v>
      </c>
      <c r="AA4" s="17" t="s">
        <v>51</v>
      </c>
      <c r="AB4" s="17" t="s">
        <v>51</v>
      </c>
      <c r="AC4" s="17" t="s">
        <v>51</v>
      </c>
      <c r="AD4" s="58" t="s">
        <v>2</v>
      </c>
      <c r="AE4" s="59" t="s">
        <v>4</v>
      </c>
      <c r="AH4" s="5" t="s">
        <v>67</v>
      </c>
      <c r="AI4" s="49" t="s">
        <v>18</v>
      </c>
      <c r="AJ4" s="3"/>
    </row>
    <row r="5" spans="1:36" ht="14.1" customHeight="1" x14ac:dyDescent="0.25">
      <c r="A5" s="17" t="s">
        <v>51</v>
      </c>
      <c r="B5" s="17" t="s">
        <v>51</v>
      </c>
      <c r="C5" s="17" t="s">
        <v>51</v>
      </c>
      <c r="D5" s="17" t="s">
        <v>51</v>
      </c>
      <c r="E5" s="17" t="s">
        <v>51</v>
      </c>
      <c r="F5" s="58" t="s">
        <v>2</v>
      </c>
      <c r="G5" s="59" t="s">
        <v>4</v>
      </c>
      <c r="H5" s="16"/>
      <c r="I5" s="17" t="s">
        <v>51</v>
      </c>
      <c r="J5" s="17" t="s">
        <v>51</v>
      </c>
      <c r="K5" s="17" t="s">
        <v>51</v>
      </c>
      <c r="L5" s="17" t="s">
        <v>51</v>
      </c>
      <c r="M5" s="17" t="s">
        <v>51</v>
      </c>
      <c r="N5" s="58" t="s">
        <v>2</v>
      </c>
      <c r="O5" s="59" t="s">
        <v>4</v>
      </c>
      <c r="P5" s="16"/>
      <c r="Q5" s="17" t="s">
        <v>51</v>
      </c>
      <c r="R5" s="17" t="s">
        <v>51</v>
      </c>
      <c r="S5" s="17" t="s">
        <v>51</v>
      </c>
      <c r="T5" s="51" t="s">
        <v>52</v>
      </c>
      <c r="U5" s="17" t="s">
        <v>51</v>
      </c>
      <c r="V5" s="58" t="s">
        <v>2</v>
      </c>
      <c r="W5" s="59" t="s">
        <v>4</v>
      </c>
      <c r="X5" s="16"/>
      <c r="Y5" s="17" t="s">
        <v>51</v>
      </c>
      <c r="Z5" s="17" t="s">
        <v>51</v>
      </c>
      <c r="AA5" s="17" t="s">
        <v>51</v>
      </c>
      <c r="AB5" s="17" t="s">
        <v>51</v>
      </c>
      <c r="AC5" s="17" t="s">
        <v>51</v>
      </c>
      <c r="AD5" s="58" t="s">
        <v>2</v>
      </c>
      <c r="AE5" s="59" t="s">
        <v>4</v>
      </c>
      <c r="AH5" s="6"/>
      <c r="AI5" s="49"/>
      <c r="AJ5" s="3"/>
    </row>
    <row r="6" spans="1:36" ht="14.1" customHeight="1" x14ac:dyDescent="0.25">
      <c r="A6" s="17" t="s">
        <v>51</v>
      </c>
      <c r="B6" s="17" t="s">
        <v>51</v>
      </c>
      <c r="C6" s="17" t="s">
        <v>51</v>
      </c>
      <c r="D6" s="17" t="s">
        <v>51</v>
      </c>
      <c r="E6" s="17" t="s">
        <v>51</v>
      </c>
      <c r="F6" s="58" t="s">
        <v>2</v>
      </c>
      <c r="G6" s="59" t="s">
        <v>4</v>
      </c>
      <c r="H6" s="16"/>
      <c r="I6" s="17" t="s">
        <v>51</v>
      </c>
      <c r="J6" s="17" t="s">
        <v>51</v>
      </c>
      <c r="K6" s="17" t="s">
        <v>51</v>
      </c>
      <c r="L6" s="17" t="s">
        <v>51</v>
      </c>
      <c r="M6" s="17" t="s">
        <v>51</v>
      </c>
      <c r="N6" s="58" t="s">
        <v>2</v>
      </c>
      <c r="O6" s="59" t="s">
        <v>4</v>
      </c>
      <c r="P6" s="16"/>
      <c r="Q6" s="17" t="s">
        <v>51</v>
      </c>
      <c r="R6" s="17" t="s">
        <v>51</v>
      </c>
      <c r="S6" s="17" t="s">
        <v>51</v>
      </c>
      <c r="T6" s="17" t="s">
        <v>51</v>
      </c>
      <c r="U6" s="17" t="s">
        <v>51</v>
      </c>
      <c r="V6" s="58" t="s">
        <v>2</v>
      </c>
      <c r="W6" s="59" t="s">
        <v>4</v>
      </c>
      <c r="X6" s="16"/>
      <c r="Y6" s="17" t="s">
        <v>51</v>
      </c>
      <c r="Z6" s="17" t="s">
        <v>51</v>
      </c>
      <c r="AA6" s="17" t="s">
        <v>51</v>
      </c>
      <c r="AB6" s="17" t="s">
        <v>51</v>
      </c>
      <c r="AC6" s="33" t="s">
        <v>50</v>
      </c>
      <c r="AD6" s="58" t="s">
        <v>2</v>
      </c>
      <c r="AE6" s="59" t="s">
        <v>4</v>
      </c>
      <c r="AH6" s="5" t="s">
        <v>68</v>
      </c>
      <c r="AI6" s="49" t="s">
        <v>57</v>
      </c>
      <c r="AJ6" s="3"/>
    </row>
    <row r="7" spans="1:36" ht="14.1" customHeight="1" x14ac:dyDescent="0.25">
      <c r="A7" s="17" t="s">
        <v>51</v>
      </c>
      <c r="B7" s="17" t="s">
        <v>51</v>
      </c>
      <c r="C7" s="17" t="s">
        <v>51</v>
      </c>
      <c r="D7" s="17" t="s">
        <v>51</v>
      </c>
      <c r="E7" s="16"/>
      <c r="F7" s="16"/>
      <c r="G7" s="16"/>
      <c r="I7" s="17" t="s">
        <v>51</v>
      </c>
      <c r="J7" s="17" t="s">
        <v>51</v>
      </c>
      <c r="K7" s="17" t="s">
        <v>51</v>
      </c>
      <c r="L7" s="17" t="s">
        <v>51</v>
      </c>
      <c r="M7" s="17" t="s">
        <v>51</v>
      </c>
      <c r="N7" s="58" t="s">
        <v>2</v>
      </c>
      <c r="O7" s="59" t="s">
        <v>4</v>
      </c>
      <c r="P7" s="16"/>
      <c r="Q7" s="17" t="s">
        <v>51</v>
      </c>
      <c r="R7" s="17" t="s">
        <v>51</v>
      </c>
      <c r="S7" s="42"/>
      <c r="T7" s="42"/>
      <c r="U7" s="42"/>
      <c r="V7" s="42"/>
      <c r="W7" s="42"/>
      <c r="X7" s="16"/>
      <c r="Y7" s="33" t="s">
        <v>50</v>
      </c>
      <c r="Z7" s="33" t="s">
        <v>50</v>
      </c>
      <c r="AA7" s="33" t="s">
        <v>50</v>
      </c>
      <c r="AB7" s="33" t="s">
        <v>50</v>
      </c>
      <c r="AC7" s="33" t="s">
        <v>50</v>
      </c>
      <c r="AD7" s="42"/>
      <c r="AE7" s="42"/>
      <c r="AH7" s="6"/>
      <c r="AI7" s="49" t="s">
        <v>59</v>
      </c>
      <c r="AJ7" s="3"/>
    </row>
    <row r="8" spans="1:36" ht="14.1" customHeight="1" x14ac:dyDescent="0.25">
      <c r="A8" s="31"/>
      <c r="B8" s="31"/>
      <c r="C8" s="31"/>
      <c r="D8" s="16"/>
      <c r="E8" s="16"/>
      <c r="F8" s="16"/>
      <c r="G8" s="16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/>
      <c r="AG8" s="73"/>
      <c r="AH8" s="2"/>
      <c r="AI8" s="49" t="s">
        <v>57</v>
      </c>
      <c r="AJ8" s="3"/>
    </row>
    <row r="9" spans="1:36" ht="14.1" customHeight="1" x14ac:dyDescent="0.25">
      <c r="A9" s="44">
        <f>COUNTIF(A3:A8,"R")</f>
        <v>4</v>
      </c>
      <c r="B9" s="44">
        <f t="shared" ref="B9:E9" si="0">COUNTIF(B3:B8,"R")</f>
        <v>4</v>
      </c>
      <c r="C9" s="44">
        <f t="shared" si="0"/>
        <v>4</v>
      </c>
      <c r="D9" s="44">
        <f t="shared" si="0"/>
        <v>4</v>
      </c>
      <c r="E9" s="44">
        <f t="shared" si="0"/>
        <v>3</v>
      </c>
      <c r="I9" s="44">
        <f t="shared" ref="I9" si="1">COUNTIF(I3:I8,"R")</f>
        <v>4</v>
      </c>
      <c r="J9" s="44">
        <f t="shared" ref="J9" si="2">COUNTIF(J3:J8,"R")</f>
        <v>4</v>
      </c>
      <c r="K9" s="44">
        <f t="shared" ref="K9" si="3">COUNTIF(K3:K8,"R")</f>
        <v>4</v>
      </c>
      <c r="L9" s="44">
        <f t="shared" ref="L9" si="4">COUNTIF(L3:L8,"R")</f>
        <v>4</v>
      </c>
      <c r="M9" s="44">
        <f t="shared" ref="M9" si="5">COUNTIF(M3:M8,"R")</f>
        <v>5</v>
      </c>
      <c r="N9" s="44"/>
      <c r="O9" s="44"/>
      <c r="P9" s="44"/>
      <c r="Q9" s="44">
        <f t="shared" ref="Q9" si="6">COUNTIF(Q3:Q8,"R")</f>
        <v>4</v>
      </c>
      <c r="R9" s="44">
        <f t="shared" ref="R9" si="7">COUNTIF(R3:R8,"R")</f>
        <v>4</v>
      </c>
      <c r="S9" s="44">
        <f t="shared" ref="S9" si="8">COUNTIF(S3:S8,"R")</f>
        <v>3</v>
      </c>
      <c r="T9" s="44">
        <f t="shared" ref="T9" si="9">COUNTIF(T3:T8,"R")</f>
        <v>3</v>
      </c>
      <c r="U9" s="44">
        <f t="shared" ref="U9" si="10">COUNTIF(U3:U8,"R")</f>
        <v>4</v>
      </c>
      <c r="V9" s="44"/>
      <c r="W9" s="44"/>
      <c r="X9" s="44"/>
      <c r="Y9" s="44">
        <f t="shared" ref="Y9" si="11">COUNTIF(Y3:Y8,"R")</f>
        <v>3</v>
      </c>
      <c r="Z9" s="44">
        <f t="shared" ref="Z9" si="12">COUNTIF(Z3:Z8,"R")</f>
        <v>3</v>
      </c>
      <c r="AA9" s="44">
        <f t="shared" ref="AA9" si="13">COUNTIF(AA3:AA8,"R")</f>
        <v>4</v>
      </c>
      <c r="AB9" s="44">
        <f t="shared" ref="AB9" si="14">COUNTIF(AB3:AB8,"R")</f>
        <v>4</v>
      </c>
      <c r="AC9" s="44">
        <f t="shared" ref="AC9" si="15">COUNTIF(AC3:AC8,"R")</f>
        <v>3</v>
      </c>
      <c r="AD9" s="44"/>
      <c r="AE9" s="44"/>
      <c r="AF9" s="8">
        <f>SUM(A9:AE9)</f>
        <v>75</v>
      </c>
      <c r="AG9" s="73"/>
      <c r="AH9" s="2"/>
      <c r="AI9" s="72" t="s">
        <v>58</v>
      </c>
      <c r="AJ9" s="3"/>
    </row>
    <row r="10" spans="1:36" ht="14.1" customHeight="1" x14ac:dyDescent="0.25">
      <c r="A10" s="44"/>
      <c r="B10" s="44"/>
      <c r="C10" s="44"/>
      <c r="D10" s="44"/>
      <c r="E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8"/>
      <c r="AG10" s="73"/>
      <c r="AH10" s="2"/>
      <c r="AI10" s="3"/>
      <c r="AJ10" s="3"/>
    </row>
    <row r="11" spans="1:36" ht="14.1" customHeight="1" x14ac:dyDescent="0.25">
      <c r="C11" s="8" t="s">
        <v>9</v>
      </c>
      <c r="K11" s="14" t="s">
        <v>10</v>
      </c>
      <c r="S11" s="8" t="s">
        <v>11</v>
      </c>
      <c r="AA11" s="8" t="s">
        <v>12</v>
      </c>
      <c r="AH11" s="5" t="s">
        <v>69</v>
      </c>
      <c r="AI11" s="49" t="s">
        <v>19</v>
      </c>
      <c r="AJ11" s="3"/>
    </row>
    <row r="12" spans="1:36" ht="14.1" customHeight="1" x14ac:dyDescent="0.25">
      <c r="A12" s="20" t="s">
        <v>0</v>
      </c>
      <c r="B12" s="20" t="s">
        <v>1</v>
      </c>
      <c r="C12" s="20" t="s">
        <v>2</v>
      </c>
      <c r="D12" s="20" t="s">
        <v>3</v>
      </c>
      <c r="E12" s="20" t="s">
        <v>0</v>
      </c>
      <c r="F12" s="45" t="s">
        <v>2</v>
      </c>
      <c r="G12" s="43" t="s">
        <v>4</v>
      </c>
      <c r="H12" s="4"/>
      <c r="I12" s="20" t="s">
        <v>0</v>
      </c>
      <c r="J12" s="20" t="s">
        <v>1</v>
      </c>
      <c r="K12" s="20" t="s">
        <v>2</v>
      </c>
      <c r="L12" s="20" t="s">
        <v>3</v>
      </c>
      <c r="M12" s="20" t="s">
        <v>0</v>
      </c>
      <c r="N12" s="45" t="s">
        <v>2</v>
      </c>
      <c r="O12" s="43" t="s">
        <v>4</v>
      </c>
      <c r="P12" s="4"/>
      <c r="Q12" s="20" t="s">
        <v>0</v>
      </c>
      <c r="R12" s="20" t="s">
        <v>1</v>
      </c>
      <c r="S12" s="20" t="s">
        <v>2</v>
      </c>
      <c r="T12" s="20" t="s">
        <v>3</v>
      </c>
      <c r="U12" s="20" t="s">
        <v>0</v>
      </c>
      <c r="V12" s="45" t="s">
        <v>2</v>
      </c>
      <c r="W12" s="43" t="s">
        <v>4</v>
      </c>
      <c r="X12" s="4"/>
      <c r="Y12" s="20" t="s">
        <v>0</v>
      </c>
      <c r="Z12" s="20" t="s">
        <v>1</v>
      </c>
      <c r="AA12" s="20" t="s">
        <v>2</v>
      </c>
      <c r="AB12" s="20" t="s">
        <v>3</v>
      </c>
      <c r="AC12" s="20" t="s">
        <v>0</v>
      </c>
      <c r="AD12" s="45" t="s">
        <v>2</v>
      </c>
      <c r="AE12" s="43" t="s">
        <v>4</v>
      </c>
      <c r="AH12" s="5" t="s">
        <v>70</v>
      </c>
      <c r="AI12" s="49" t="s">
        <v>20</v>
      </c>
      <c r="AJ12" s="3"/>
    </row>
    <row r="13" spans="1:36" ht="14.1" customHeight="1" x14ac:dyDescent="0.25">
      <c r="A13" s="46"/>
      <c r="B13" s="46"/>
      <c r="C13" s="46"/>
      <c r="D13" s="46"/>
      <c r="E13" s="46"/>
      <c r="F13" s="58" t="s">
        <v>2</v>
      </c>
      <c r="G13" s="59" t="s">
        <v>4</v>
      </c>
      <c r="H13" s="16"/>
      <c r="I13" s="16"/>
      <c r="J13" s="17" t="s">
        <v>51</v>
      </c>
      <c r="K13" s="17" t="s">
        <v>51</v>
      </c>
      <c r="L13" s="17" t="s">
        <v>51</v>
      </c>
      <c r="M13" s="17" t="s">
        <v>51</v>
      </c>
      <c r="N13" s="58" t="s">
        <v>2</v>
      </c>
      <c r="O13" s="59" t="s">
        <v>4</v>
      </c>
      <c r="P13" s="16"/>
      <c r="Q13" s="16"/>
      <c r="R13" s="17" t="s">
        <v>51</v>
      </c>
      <c r="S13" s="17" t="s">
        <v>51</v>
      </c>
      <c r="T13" s="17" t="s">
        <v>51</v>
      </c>
      <c r="U13" s="17" t="s">
        <v>51</v>
      </c>
      <c r="V13" s="58" t="s">
        <v>2</v>
      </c>
      <c r="W13" s="59" t="s">
        <v>4</v>
      </c>
      <c r="X13" s="16"/>
      <c r="Y13" s="16"/>
      <c r="Z13" s="16"/>
      <c r="AA13" s="16"/>
      <c r="AB13" s="16"/>
      <c r="AC13" s="17" t="s">
        <v>51</v>
      </c>
      <c r="AD13" s="58" t="s">
        <v>2</v>
      </c>
      <c r="AE13" s="59" t="s">
        <v>4</v>
      </c>
      <c r="AH13" s="5"/>
      <c r="AI13" s="49"/>
      <c r="AJ13" s="3"/>
    </row>
    <row r="14" spans="1:36" ht="14.1" customHeight="1" x14ac:dyDescent="0.25">
      <c r="A14" s="33" t="s">
        <v>50</v>
      </c>
      <c r="B14" s="33" t="s">
        <v>50</v>
      </c>
      <c r="C14" s="33" t="s">
        <v>50</v>
      </c>
      <c r="D14" s="51" t="s">
        <v>52</v>
      </c>
      <c r="E14" s="33" t="s">
        <v>50</v>
      </c>
      <c r="F14" s="58" t="s">
        <v>2</v>
      </c>
      <c r="G14" s="59" t="s">
        <v>4</v>
      </c>
      <c r="H14" s="16"/>
      <c r="I14" s="17" t="s">
        <v>51</v>
      </c>
      <c r="J14" s="17" t="s">
        <v>51</v>
      </c>
      <c r="K14" s="17" t="s">
        <v>51</v>
      </c>
      <c r="L14" s="17" t="s">
        <v>51</v>
      </c>
      <c r="M14" s="17" t="s">
        <v>51</v>
      </c>
      <c r="N14" s="58" t="s">
        <v>2</v>
      </c>
      <c r="O14" s="59" t="s">
        <v>4</v>
      </c>
      <c r="P14" s="16"/>
      <c r="Q14" s="17" t="s">
        <v>51</v>
      </c>
      <c r="R14" s="17" t="s">
        <v>51</v>
      </c>
      <c r="S14" s="17" t="s">
        <v>51</v>
      </c>
      <c r="T14" s="17" t="s">
        <v>51</v>
      </c>
      <c r="U14" s="17" t="s">
        <v>51</v>
      </c>
      <c r="V14" s="58" t="s">
        <v>2</v>
      </c>
      <c r="W14" s="59" t="s">
        <v>4</v>
      </c>
      <c r="X14" s="16"/>
      <c r="Y14" s="17" t="s">
        <v>51</v>
      </c>
      <c r="Z14" s="17" t="s">
        <v>51</v>
      </c>
      <c r="AA14" s="17" t="s">
        <v>51</v>
      </c>
      <c r="AB14" s="17" t="s">
        <v>51</v>
      </c>
      <c r="AC14" s="17" t="s">
        <v>51</v>
      </c>
      <c r="AD14" s="58" t="s">
        <v>2</v>
      </c>
      <c r="AE14" s="59" t="s">
        <v>4</v>
      </c>
      <c r="AH14" s="5" t="s">
        <v>71</v>
      </c>
      <c r="AI14" s="49" t="s">
        <v>21</v>
      </c>
      <c r="AJ14" s="3"/>
    </row>
    <row r="15" spans="1:36" ht="14.1" customHeight="1" x14ac:dyDescent="0.25">
      <c r="A15" s="17" t="s">
        <v>51</v>
      </c>
      <c r="B15" s="17" t="s">
        <v>51</v>
      </c>
      <c r="C15" s="17" t="s">
        <v>51</v>
      </c>
      <c r="D15" s="17" t="s">
        <v>51</v>
      </c>
      <c r="E15" s="17" t="s">
        <v>51</v>
      </c>
      <c r="F15" s="58" t="s">
        <v>2</v>
      </c>
      <c r="G15" s="59" t="s">
        <v>4</v>
      </c>
      <c r="H15" s="16"/>
      <c r="I15" s="17" t="s">
        <v>51</v>
      </c>
      <c r="J15" s="17" t="s">
        <v>51</v>
      </c>
      <c r="K15" s="17" t="s">
        <v>51</v>
      </c>
      <c r="L15" s="17" t="s">
        <v>51</v>
      </c>
      <c r="M15" s="17" t="s">
        <v>51</v>
      </c>
      <c r="N15" s="58" t="s">
        <v>2</v>
      </c>
      <c r="O15" s="59" t="s">
        <v>4</v>
      </c>
      <c r="P15" s="16"/>
      <c r="Q15" s="17" t="s">
        <v>51</v>
      </c>
      <c r="R15" s="17" t="s">
        <v>51</v>
      </c>
      <c r="S15" s="17" t="s">
        <v>51</v>
      </c>
      <c r="T15" s="17" t="s">
        <v>51</v>
      </c>
      <c r="U15" s="17" t="s">
        <v>51</v>
      </c>
      <c r="V15" s="58" t="s">
        <v>2</v>
      </c>
      <c r="W15" s="59" t="s">
        <v>4</v>
      </c>
      <c r="X15" s="16"/>
      <c r="Y15" s="17" t="s">
        <v>51</v>
      </c>
      <c r="Z15" s="17" t="s">
        <v>51</v>
      </c>
      <c r="AA15" s="17" t="s">
        <v>51</v>
      </c>
      <c r="AB15" s="33" t="s">
        <v>50</v>
      </c>
      <c r="AC15" s="33" t="s">
        <v>50</v>
      </c>
      <c r="AD15" s="58" t="s">
        <v>2</v>
      </c>
      <c r="AE15" s="59" t="s">
        <v>4</v>
      </c>
      <c r="AG15" s="73"/>
      <c r="AH15" s="5" t="s">
        <v>72</v>
      </c>
      <c r="AI15" s="49" t="s">
        <v>22</v>
      </c>
      <c r="AJ15" s="3"/>
    </row>
    <row r="16" spans="1:36" ht="14.1" customHeight="1" x14ac:dyDescent="0.25">
      <c r="A16" s="17" t="s">
        <v>51</v>
      </c>
      <c r="B16" s="17" t="s">
        <v>51</v>
      </c>
      <c r="C16" s="17" t="s">
        <v>51</v>
      </c>
      <c r="D16" s="17" t="s">
        <v>51</v>
      </c>
      <c r="E16" s="17" t="s">
        <v>51</v>
      </c>
      <c r="F16" s="58" t="s">
        <v>2</v>
      </c>
      <c r="G16" s="59" t="s">
        <v>4</v>
      </c>
      <c r="H16" s="16"/>
      <c r="I16" s="33" t="s">
        <v>50</v>
      </c>
      <c r="J16" s="33" t="s">
        <v>50</v>
      </c>
      <c r="K16" s="33" t="s">
        <v>50</v>
      </c>
      <c r="L16" s="33" t="s">
        <v>50</v>
      </c>
      <c r="M16" s="33" t="s">
        <v>50</v>
      </c>
      <c r="N16" s="58" t="s">
        <v>2</v>
      </c>
      <c r="O16" s="59" t="s">
        <v>4</v>
      </c>
      <c r="P16" s="16"/>
      <c r="Q16" s="17" t="s">
        <v>51</v>
      </c>
      <c r="R16" s="17" t="s">
        <v>51</v>
      </c>
      <c r="S16" s="17" t="s">
        <v>51</v>
      </c>
      <c r="T16" s="17" t="s">
        <v>51</v>
      </c>
      <c r="U16" s="17" t="s">
        <v>51</v>
      </c>
      <c r="V16" s="58" t="s">
        <v>2</v>
      </c>
      <c r="W16" s="59" t="s">
        <v>4</v>
      </c>
      <c r="X16" s="16"/>
      <c r="Y16" s="51" t="s">
        <v>52</v>
      </c>
      <c r="Z16" s="33" t="s">
        <v>50</v>
      </c>
      <c r="AA16" s="33" t="s">
        <v>50</v>
      </c>
      <c r="AB16" s="33" t="s">
        <v>50</v>
      </c>
      <c r="AC16" s="33" t="s">
        <v>50</v>
      </c>
      <c r="AD16" s="58" t="s">
        <v>2</v>
      </c>
      <c r="AE16" s="59" t="s">
        <v>4</v>
      </c>
      <c r="AH16" s="5"/>
      <c r="AI16" s="3"/>
      <c r="AJ16" s="3"/>
    </row>
    <row r="17" spans="1:36" ht="14.1" customHeight="1" x14ac:dyDescent="0.25">
      <c r="A17" s="17" t="s">
        <v>51</v>
      </c>
      <c r="B17" s="17" t="s">
        <v>51</v>
      </c>
      <c r="C17" s="17" t="s">
        <v>51</v>
      </c>
      <c r="D17" s="17" t="s">
        <v>51</v>
      </c>
      <c r="E17" s="17" t="s">
        <v>51</v>
      </c>
      <c r="F17" s="58" t="s">
        <v>2</v>
      </c>
      <c r="G17" s="59" t="s">
        <v>4</v>
      </c>
      <c r="H17" s="16"/>
      <c r="I17" s="17" t="s">
        <v>51</v>
      </c>
      <c r="J17" s="16"/>
      <c r="K17" s="16"/>
      <c r="L17" s="16"/>
      <c r="M17" s="16"/>
      <c r="N17" s="16"/>
      <c r="O17" s="46"/>
      <c r="P17" s="16"/>
      <c r="Q17" s="17" t="s">
        <v>51</v>
      </c>
      <c r="R17" s="17" t="s">
        <v>51</v>
      </c>
      <c r="S17" s="17" t="s">
        <v>51</v>
      </c>
      <c r="T17" s="17" t="s">
        <v>51</v>
      </c>
      <c r="U17" s="16"/>
      <c r="V17" s="16"/>
      <c r="W17" s="16"/>
      <c r="X17" s="16"/>
      <c r="Y17" s="17" t="s">
        <v>51</v>
      </c>
      <c r="Z17" s="17" t="s">
        <v>51</v>
      </c>
      <c r="AA17" s="17" t="s">
        <v>51</v>
      </c>
      <c r="AB17" s="17" t="s">
        <v>51</v>
      </c>
      <c r="AC17" s="17" t="s">
        <v>51</v>
      </c>
      <c r="AD17" s="58" t="s">
        <v>2</v>
      </c>
      <c r="AH17" s="56" t="s">
        <v>73</v>
      </c>
      <c r="AI17" s="49" t="s">
        <v>23</v>
      </c>
      <c r="AJ17" s="3"/>
    </row>
    <row r="18" spans="1:36" ht="14.1" customHeight="1" x14ac:dyDescent="0.25">
      <c r="A18" s="17" t="s">
        <v>51</v>
      </c>
      <c r="B18" s="19"/>
      <c r="C18" s="19"/>
      <c r="D18" s="19"/>
      <c r="E18" s="19"/>
      <c r="F18" s="73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9"/>
      <c r="AA18" s="15"/>
      <c r="AB18" s="15"/>
      <c r="AC18" s="15"/>
      <c r="AD18" s="15"/>
      <c r="AE18" s="15"/>
      <c r="AH18" s="56" t="s">
        <v>74</v>
      </c>
      <c r="AI18" s="49" t="s">
        <v>43</v>
      </c>
      <c r="AJ18" s="3"/>
    </row>
    <row r="19" spans="1:36" ht="14.1" customHeight="1" x14ac:dyDescent="0.25">
      <c r="A19" s="44">
        <f t="shared" ref="A19" si="16">COUNTIF(A13:A18,"R")</f>
        <v>4</v>
      </c>
      <c r="B19" s="44">
        <f t="shared" ref="B19" si="17">COUNTIF(B13:B18,"R")</f>
        <v>3</v>
      </c>
      <c r="C19" s="44">
        <f t="shared" ref="C19" si="18">COUNTIF(C13:C18,"R")</f>
        <v>3</v>
      </c>
      <c r="D19" s="44">
        <f t="shared" ref="D19" si="19">COUNTIF(D13:D18,"R")</f>
        <v>3</v>
      </c>
      <c r="E19" s="44">
        <f t="shared" ref="E19" si="20">COUNTIF(E13:E18,"R")</f>
        <v>3</v>
      </c>
      <c r="I19" s="44">
        <f t="shared" ref="I19" si="21">COUNTIF(I13:I18,"R")</f>
        <v>3</v>
      </c>
      <c r="J19" s="44">
        <f t="shared" ref="J19" si="22">COUNTIF(J13:J18,"R")</f>
        <v>3</v>
      </c>
      <c r="K19" s="44">
        <f t="shared" ref="K19" si="23">COUNTIF(K13:K18,"R")</f>
        <v>3</v>
      </c>
      <c r="L19" s="44">
        <f t="shared" ref="L19" si="24">COUNTIF(L13:L18,"R")</f>
        <v>3</v>
      </c>
      <c r="M19" s="44">
        <f t="shared" ref="M19" si="25">COUNTIF(M13:M18,"R")</f>
        <v>3</v>
      </c>
      <c r="N19" s="44"/>
      <c r="O19" s="44"/>
      <c r="P19" s="44"/>
      <c r="Q19" s="44">
        <f t="shared" ref="Q19" si="26">COUNTIF(Q13:Q18,"R")</f>
        <v>4</v>
      </c>
      <c r="R19" s="44">
        <f t="shared" ref="R19" si="27">COUNTIF(R13:R18,"R")</f>
        <v>5</v>
      </c>
      <c r="S19" s="44">
        <f t="shared" ref="S19" si="28">COUNTIF(S13:S18,"R")</f>
        <v>5</v>
      </c>
      <c r="T19" s="44">
        <f t="shared" ref="T19" si="29">COUNTIF(T13:T18,"R")</f>
        <v>5</v>
      </c>
      <c r="U19" s="44">
        <f t="shared" ref="U19" si="30">COUNTIF(U13:U18,"R")</f>
        <v>4</v>
      </c>
      <c r="V19" s="44"/>
      <c r="W19" s="44"/>
      <c r="X19" s="44"/>
      <c r="Y19" s="44">
        <f t="shared" ref="Y19" si="31">COUNTIF(Y13:Y18,"R")</f>
        <v>3</v>
      </c>
      <c r="Z19" s="44">
        <f t="shared" ref="Z19" si="32">COUNTIF(Z13:Z18,"R")</f>
        <v>3</v>
      </c>
      <c r="AA19" s="44">
        <f t="shared" ref="AA19" si="33">COUNTIF(AA13:AA18,"R")</f>
        <v>3</v>
      </c>
      <c r="AB19" s="44">
        <f t="shared" ref="AB19" si="34">COUNTIF(AB13:AB18,"R")</f>
        <v>2</v>
      </c>
      <c r="AC19" s="44">
        <f t="shared" ref="AC19" si="35">COUNTIF(AC13:AC18,"R")</f>
        <v>3</v>
      </c>
      <c r="AD19" s="44"/>
      <c r="AE19" s="44"/>
      <c r="AF19" s="8">
        <f>SUM(A19:AE19)</f>
        <v>68</v>
      </c>
      <c r="AH19" s="5"/>
      <c r="AI19" s="49"/>
      <c r="AJ19" s="3"/>
    </row>
    <row r="20" spans="1:36" ht="14.1" customHeight="1" x14ac:dyDescent="0.25">
      <c r="AH20" s="5" t="s">
        <v>75</v>
      </c>
      <c r="AI20" s="49" t="s">
        <v>24</v>
      </c>
      <c r="AJ20" s="3"/>
    </row>
    <row r="21" spans="1:36" ht="14.1" customHeight="1" x14ac:dyDescent="0.25">
      <c r="C21" s="8" t="s">
        <v>13</v>
      </c>
      <c r="K21" s="14" t="s">
        <v>14</v>
      </c>
      <c r="S21" s="8" t="s">
        <v>15</v>
      </c>
      <c r="AA21" s="14" t="s">
        <v>16</v>
      </c>
      <c r="AH21" s="5" t="s">
        <v>76</v>
      </c>
      <c r="AI21" s="49" t="s">
        <v>26</v>
      </c>
      <c r="AJ21" s="3"/>
    </row>
    <row r="22" spans="1:36" ht="14.1" customHeight="1" x14ac:dyDescent="0.25">
      <c r="A22" s="20" t="s">
        <v>0</v>
      </c>
      <c r="B22" s="20" t="s">
        <v>1</v>
      </c>
      <c r="C22" s="20" t="s">
        <v>2</v>
      </c>
      <c r="D22" s="20" t="s">
        <v>3</v>
      </c>
      <c r="E22" s="20" t="s">
        <v>0</v>
      </c>
      <c r="F22" s="45" t="s">
        <v>2</v>
      </c>
      <c r="G22" s="43" t="s">
        <v>4</v>
      </c>
      <c r="H22" s="4"/>
      <c r="I22" s="20" t="s">
        <v>0</v>
      </c>
      <c r="J22" s="20" t="s">
        <v>1</v>
      </c>
      <c r="K22" s="20" t="s">
        <v>2</v>
      </c>
      <c r="L22" s="20" t="s">
        <v>3</v>
      </c>
      <c r="M22" s="20" t="s">
        <v>0</v>
      </c>
      <c r="N22" s="45" t="s">
        <v>2</v>
      </c>
      <c r="O22" s="43" t="s">
        <v>4</v>
      </c>
      <c r="P22" s="4"/>
      <c r="Q22" s="20" t="s">
        <v>0</v>
      </c>
      <c r="R22" s="20" t="s">
        <v>1</v>
      </c>
      <c r="S22" s="20" t="s">
        <v>2</v>
      </c>
      <c r="T22" s="20" t="s">
        <v>3</v>
      </c>
      <c r="U22" s="20" t="s">
        <v>0</v>
      </c>
      <c r="V22" s="45" t="s">
        <v>2</v>
      </c>
      <c r="W22" s="43" t="s">
        <v>4</v>
      </c>
      <c r="X22" s="4"/>
      <c r="Y22" s="20" t="s">
        <v>0</v>
      </c>
      <c r="Z22" s="20" t="s">
        <v>1</v>
      </c>
      <c r="AA22" s="20" t="s">
        <v>2</v>
      </c>
      <c r="AB22" s="20" t="s">
        <v>3</v>
      </c>
      <c r="AC22" s="20" t="s">
        <v>0</v>
      </c>
      <c r="AD22" s="45" t="s">
        <v>2</v>
      </c>
      <c r="AE22" s="43" t="s">
        <v>4</v>
      </c>
      <c r="AH22" s="5" t="s">
        <v>77</v>
      </c>
      <c r="AI22" s="49" t="s">
        <v>25</v>
      </c>
      <c r="AJ22" s="3"/>
    </row>
    <row r="23" spans="1:36" ht="14.1" customHeight="1" x14ac:dyDescent="0.25">
      <c r="G23" s="59" t="s">
        <v>4</v>
      </c>
      <c r="H23" s="16"/>
      <c r="K23" s="17" t="s">
        <v>51</v>
      </c>
      <c r="L23" s="17" t="s">
        <v>51</v>
      </c>
      <c r="M23" s="17" t="s">
        <v>51</v>
      </c>
      <c r="N23" s="58" t="s">
        <v>2</v>
      </c>
      <c r="O23" s="59" t="s">
        <v>4</v>
      </c>
      <c r="P23" s="16"/>
      <c r="Q23" s="16"/>
      <c r="R23" s="16"/>
      <c r="S23" s="16"/>
      <c r="T23" s="16"/>
      <c r="U23" s="33" t="s">
        <v>50</v>
      </c>
      <c r="V23" s="58" t="s">
        <v>2</v>
      </c>
      <c r="W23" s="59" t="s">
        <v>4</v>
      </c>
      <c r="X23" s="16"/>
      <c r="Y23" s="33" t="s">
        <v>50</v>
      </c>
      <c r="Z23" s="33" t="s">
        <v>50</v>
      </c>
      <c r="AA23" s="33" t="s">
        <v>50</v>
      </c>
      <c r="AB23" s="33" t="s">
        <v>50</v>
      </c>
      <c r="AC23" s="51" t="s">
        <v>52</v>
      </c>
      <c r="AD23" s="58" t="s">
        <v>2</v>
      </c>
      <c r="AE23" s="59" t="s">
        <v>4</v>
      </c>
      <c r="AH23" s="2"/>
      <c r="AI23" s="3"/>
      <c r="AJ23" s="3"/>
    </row>
    <row r="24" spans="1:36" ht="14.1" customHeight="1" x14ac:dyDescent="0.25">
      <c r="A24" s="17" t="s">
        <v>51</v>
      </c>
      <c r="B24" s="17" t="s">
        <v>51</v>
      </c>
      <c r="C24" s="17" t="s">
        <v>51</v>
      </c>
      <c r="D24" s="17" t="s">
        <v>51</v>
      </c>
      <c r="E24" s="17" t="s">
        <v>51</v>
      </c>
      <c r="F24" s="58" t="s">
        <v>2</v>
      </c>
      <c r="G24" s="59" t="s">
        <v>4</v>
      </c>
      <c r="H24" s="16"/>
      <c r="I24" s="17" t="s">
        <v>51</v>
      </c>
      <c r="J24" s="17" t="s">
        <v>51</v>
      </c>
      <c r="K24" s="17" t="s">
        <v>51</v>
      </c>
      <c r="L24" s="17" t="s">
        <v>51</v>
      </c>
      <c r="M24" s="17" t="s">
        <v>51</v>
      </c>
      <c r="N24" s="58" t="s">
        <v>2</v>
      </c>
      <c r="O24" s="59" t="s">
        <v>4</v>
      </c>
      <c r="P24" s="16"/>
      <c r="Q24" s="33" t="s">
        <v>50</v>
      </c>
      <c r="R24" s="33" t="s">
        <v>50</v>
      </c>
      <c r="S24" s="33" t="s">
        <v>50</v>
      </c>
      <c r="T24" s="33" t="s">
        <v>50</v>
      </c>
      <c r="U24" s="33" t="s">
        <v>50</v>
      </c>
      <c r="V24" s="58" t="s">
        <v>2</v>
      </c>
      <c r="W24" s="59" t="s">
        <v>4</v>
      </c>
      <c r="X24" s="16"/>
      <c r="Y24" s="33" t="s">
        <v>50</v>
      </c>
      <c r="Z24" s="33" t="s">
        <v>50</v>
      </c>
      <c r="AA24" s="33" t="s">
        <v>50</v>
      </c>
      <c r="AB24" s="33" t="s">
        <v>50</v>
      </c>
      <c r="AC24" s="33" t="s">
        <v>50</v>
      </c>
      <c r="AD24" s="58" t="s">
        <v>2</v>
      </c>
      <c r="AE24" s="59" t="s">
        <v>4</v>
      </c>
      <c r="AH24" s="5" t="s">
        <v>78</v>
      </c>
      <c r="AI24" s="49" t="s">
        <v>27</v>
      </c>
      <c r="AJ24" s="3"/>
    </row>
    <row r="25" spans="1:36" ht="14.1" customHeight="1" x14ac:dyDescent="0.25">
      <c r="A25" s="17" t="s">
        <v>51</v>
      </c>
      <c r="B25" s="17" t="s">
        <v>51</v>
      </c>
      <c r="C25" s="17" t="s">
        <v>51</v>
      </c>
      <c r="D25" s="17" t="s">
        <v>51</v>
      </c>
      <c r="E25" s="17" t="s">
        <v>51</v>
      </c>
      <c r="F25" s="58" t="s">
        <v>2</v>
      </c>
      <c r="G25" s="59" t="s">
        <v>4</v>
      </c>
      <c r="H25" s="16"/>
      <c r="I25" s="17" t="s">
        <v>51</v>
      </c>
      <c r="J25" s="17" t="s">
        <v>51</v>
      </c>
      <c r="K25" s="17" t="s">
        <v>51</v>
      </c>
      <c r="L25" s="51" t="s">
        <v>52</v>
      </c>
      <c r="M25" s="17" t="s">
        <v>51</v>
      </c>
      <c r="N25" s="58" t="s">
        <v>2</v>
      </c>
      <c r="O25" s="59" t="s">
        <v>4</v>
      </c>
      <c r="P25" s="16"/>
      <c r="Q25" s="33" t="s">
        <v>50</v>
      </c>
      <c r="R25" s="33" t="s">
        <v>50</v>
      </c>
      <c r="S25" s="33" t="s">
        <v>50</v>
      </c>
      <c r="T25" s="33" t="s">
        <v>50</v>
      </c>
      <c r="U25" s="33" t="s">
        <v>50</v>
      </c>
      <c r="V25" s="58" t="s">
        <v>2</v>
      </c>
      <c r="W25" s="59" t="s">
        <v>4</v>
      </c>
      <c r="X25" s="16"/>
      <c r="Y25" s="51" t="s">
        <v>52</v>
      </c>
      <c r="Z25" s="33" t="s">
        <v>50</v>
      </c>
      <c r="AA25" s="33" t="s">
        <v>50</v>
      </c>
      <c r="AB25" s="33" t="s">
        <v>50</v>
      </c>
      <c r="AC25" s="33" t="s">
        <v>50</v>
      </c>
      <c r="AD25" s="58" t="s">
        <v>2</v>
      </c>
      <c r="AE25" s="59" t="s">
        <v>4</v>
      </c>
      <c r="AH25" s="5" t="s">
        <v>79</v>
      </c>
      <c r="AI25" s="49" t="s">
        <v>28</v>
      </c>
      <c r="AJ25" s="3"/>
    </row>
    <row r="26" spans="1:36" ht="14.1" customHeight="1" x14ac:dyDescent="0.25">
      <c r="A26" s="17" t="s">
        <v>51</v>
      </c>
      <c r="B26" s="17" t="s">
        <v>51</v>
      </c>
      <c r="C26" s="17" t="s">
        <v>51</v>
      </c>
      <c r="D26" s="17" t="s">
        <v>51</v>
      </c>
      <c r="E26" s="17" t="s">
        <v>51</v>
      </c>
      <c r="F26" s="58" t="s">
        <v>2</v>
      </c>
      <c r="G26" s="59" t="s">
        <v>4</v>
      </c>
      <c r="H26" s="16"/>
      <c r="I26" s="17" t="s">
        <v>51</v>
      </c>
      <c r="J26" s="17" t="s">
        <v>51</v>
      </c>
      <c r="K26" s="51" t="s">
        <v>52</v>
      </c>
      <c r="L26" s="33" t="s">
        <v>50</v>
      </c>
      <c r="M26" s="33" t="s">
        <v>50</v>
      </c>
      <c r="N26" s="58" t="s">
        <v>2</v>
      </c>
      <c r="O26" s="59" t="s">
        <v>4</v>
      </c>
      <c r="P26" s="16"/>
      <c r="Q26" s="33" t="s">
        <v>50</v>
      </c>
      <c r="R26" s="33" t="s">
        <v>50</v>
      </c>
      <c r="S26" s="33" t="s">
        <v>50</v>
      </c>
      <c r="T26" s="33" t="s">
        <v>50</v>
      </c>
      <c r="U26" s="33" t="s">
        <v>50</v>
      </c>
      <c r="V26" s="58" t="s">
        <v>2</v>
      </c>
      <c r="W26" s="59" t="s">
        <v>4</v>
      </c>
      <c r="X26" s="16"/>
      <c r="Y26" s="33" t="s">
        <v>50</v>
      </c>
      <c r="Z26" s="33" t="s">
        <v>50</v>
      </c>
      <c r="AA26" s="33" t="s">
        <v>50</v>
      </c>
      <c r="AB26" s="33" t="s">
        <v>50</v>
      </c>
      <c r="AC26" s="33" t="s">
        <v>50</v>
      </c>
      <c r="AD26" s="58" t="s">
        <v>2</v>
      </c>
      <c r="AE26" s="59" t="s">
        <v>4</v>
      </c>
      <c r="AH26" s="5"/>
      <c r="AI26" s="49" t="s">
        <v>61</v>
      </c>
      <c r="AJ26" s="3"/>
    </row>
    <row r="27" spans="1:36" ht="14.1" customHeight="1" x14ac:dyDescent="0.25">
      <c r="A27" s="17" t="s">
        <v>51</v>
      </c>
      <c r="B27" s="17" t="s">
        <v>51</v>
      </c>
      <c r="C27" s="17" t="s">
        <v>51</v>
      </c>
      <c r="D27" s="17" t="s">
        <v>51</v>
      </c>
      <c r="E27" s="17" t="s">
        <v>51</v>
      </c>
      <c r="F27" s="58" t="s">
        <v>2</v>
      </c>
      <c r="G27" s="59" t="s">
        <v>4</v>
      </c>
      <c r="H27" s="16"/>
      <c r="I27" s="33" t="s">
        <v>50</v>
      </c>
      <c r="J27" s="33" t="s">
        <v>50</v>
      </c>
      <c r="K27" s="33" t="s">
        <v>50</v>
      </c>
      <c r="L27" s="33" t="s">
        <v>50</v>
      </c>
      <c r="M27" s="44"/>
      <c r="N27" s="44"/>
      <c r="O27" s="44"/>
      <c r="P27" s="16"/>
      <c r="Q27" s="33" t="s">
        <v>50</v>
      </c>
      <c r="R27" s="33" t="s">
        <v>50</v>
      </c>
      <c r="S27" s="33" t="s">
        <v>50</v>
      </c>
      <c r="T27" s="33" t="s">
        <v>50</v>
      </c>
      <c r="U27" s="33" t="s">
        <v>50</v>
      </c>
      <c r="V27" s="58" t="s">
        <v>2</v>
      </c>
      <c r="W27" s="59" t="s">
        <v>4</v>
      </c>
      <c r="X27" s="16"/>
      <c r="Y27" s="33" t="s">
        <v>50</v>
      </c>
      <c r="Z27" s="33" t="s">
        <v>50</v>
      </c>
      <c r="AA27" s="33" t="s">
        <v>50</v>
      </c>
      <c r="AB27" s="16"/>
      <c r="AC27" s="16"/>
      <c r="AD27" s="16"/>
      <c r="AE27" s="16"/>
      <c r="AH27" s="2"/>
      <c r="AI27" s="72" t="s">
        <v>60</v>
      </c>
      <c r="AJ27" s="3"/>
    </row>
    <row r="28" spans="1:36" ht="14.1" customHeight="1" x14ac:dyDescent="0.25">
      <c r="A28" s="51" t="s">
        <v>52</v>
      </c>
      <c r="B28" s="17" t="s">
        <v>51</v>
      </c>
      <c r="C28" s="44"/>
      <c r="D28" s="44"/>
      <c r="E28" s="44"/>
      <c r="I28" s="44"/>
      <c r="J28" s="44"/>
      <c r="K28" s="44"/>
      <c r="L28" s="44"/>
      <c r="M28" s="44"/>
      <c r="N28" s="44"/>
      <c r="O28" s="44"/>
      <c r="P28" s="16"/>
      <c r="Q28" s="16"/>
      <c r="R28" s="16"/>
      <c r="U28" s="15"/>
      <c r="V28" s="15"/>
      <c r="W28" s="15"/>
      <c r="X28" s="16"/>
      <c r="Y28" s="16"/>
      <c r="Z28" s="16"/>
      <c r="AA28" s="16"/>
      <c r="AB28" s="16"/>
      <c r="AC28" s="16"/>
      <c r="AD28" s="16"/>
      <c r="AE28" s="16"/>
      <c r="AF28" s="8"/>
      <c r="AH28" s="7" t="s">
        <v>80</v>
      </c>
      <c r="AI28" s="50" t="s">
        <v>29</v>
      </c>
      <c r="AJ28" s="3"/>
    </row>
    <row r="29" spans="1:36" ht="14.1" customHeight="1" x14ac:dyDescent="0.25">
      <c r="A29" s="44">
        <f t="shared" ref="A29" si="36">COUNTIF(A23:A28,"R")</f>
        <v>4</v>
      </c>
      <c r="B29" s="44">
        <f t="shared" ref="B29" si="37">COUNTIF(B23:B28,"R")</f>
        <v>5</v>
      </c>
      <c r="C29" s="44">
        <f t="shared" ref="C29" si="38">COUNTIF(C23:C28,"R")</f>
        <v>4</v>
      </c>
      <c r="D29" s="44">
        <f t="shared" ref="D29" si="39">COUNTIF(D23:D28,"R")</f>
        <v>4</v>
      </c>
      <c r="E29" s="44">
        <f t="shared" ref="E29" si="40">COUNTIF(E23:E28,"R")</f>
        <v>4</v>
      </c>
      <c r="I29" s="44">
        <f t="shared" ref="I29" si="41">COUNTIF(I23:I28,"R")</f>
        <v>3</v>
      </c>
      <c r="J29" s="44">
        <f t="shared" ref="J29" si="42">COUNTIF(J23:J28,"R")</f>
        <v>3</v>
      </c>
      <c r="K29" s="44">
        <f t="shared" ref="K29" si="43">COUNTIF(K23:K28,"R")</f>
        <v>3</v>
      </c>
      <c r="L29" s="44">
        <f t="shared" ref="L29" si="44">COUNTIF(L23:L28,"R")</f>
        <v>2</v>
      </c>
      <c r="M29" s="44">
        <f t="shared" ref="M29" si="45">COUNTIF(M23:M28,"R")</f>
        <v>3</v>
      </c>
      <c r="N29" s="44"/>
      <c r="O29" s="44"/>
      <c r="P29" s="16"/>
      <c r="U29" s="15"/>
      <c r="V29" s="15"/>
      <c r="W29" s="15"/>
      <c r="X29" s="16"/>
      <c r="Y29" s="16"/>
      <c r="Z29" s="16"/>
      <c r="AA29" s="16"/>
      <c r="AB29" s="16"/>
      <c r="AC29" s="16"/>
      <c r="AD29" s="16"/>
      <c r="AE29" s="16"/>
      <c r="AF29" s="8">
        <f>SUM(A29:AE29)</f>
        <v>35</v>
      </c>
      <c r="AJ29" s="3"/>
    </row>
    <row r="30" spans="1:36" ht="10.15" customHeight="1" x14ac:dyDescent="0.25">
      <c r="A30" s="44"/>
      <c r="B30" s="44"/>
      <c r="C30" s="44"/>
      <c r="D30" s="44"/>
      <c r="E30" s="44"/>
      <c r="I30" s="44"/>
      <c r="J30" s="44"/>
      <c r="K30" s="44"/>
      <c r="L30" s="44"/>
      <c r="M30" s="44"/>
      <c r="N30" s="44"/>
      <c r="O30" s="44"/>
      <c r="P30" s="16"/>
      <c r="U30" s="15"/>
      <c r="V30" s="15"/>
      <c r="W30" s="15"/>
      <c r="X30" s="16"/>
      <c r="Y30" s="16"/>
      <c r="Z30" s="16"/>
      <c r="AA30" s="16"/>
      <c r="AB30" s="16"/>
      <c r="AC30" s="16"/>
      <c r="AD30" s="16"/>
      <c r="AE30" s="16"/>
      <c r="AJ30" s="73"/>
    </row>
    <row r="31" spans="1:36" ht="14.1" customHeight="1" x14ac:dyDescent="0.25">
      <c r="L31" s="107" t="s">
        <v>45</v>
      </c>
      <c r="M31" s="108"/>
      <c r="N31" s="108"/>
      <c r="O31" s="108"/>
      <c r="P31" s="47" t="s">
        <v>65</v>
      </c>
      <c r="T31" s="8" t="s">
        <v>44</v>
      </c>
    </row>
    <row r="32" spans="1:36" ht="14.1" customHeight="1" x14ac:dyDescent="0.25">
      <c r="A32" s="62" t="s">
        <v>53</v>
      </c>
      <c r="B32" s="63"/>
      <c r="C32" s="63"/>
      <c r="D32" s="63"/>
      <c r="E32" s="63"/>
      <c r="F32" s="63"/>
      <c r="G32" s="63"/>
      <c r="H32" s="63"/>
      <c r="I32" s="63"/>
      <c r="J32" s="74">
        <f>COUNTIF($A$3:$AE$8,"O")+COUNTIF($A$13:$AE$18,"O")+COUNTIF($A$23:$AE$28,"O")</f>
        <v>74</v>
      </c>
      <c r="L32" s="36" t="s">
        <v>35</v>
      </c>
      <c r="M32" s="37"/>
      <c r="N32" s="37"/>
      <c r="O32" s="38"/>
      <c r="P32" s="35">
        <f>SUM($A$9,$I$9,$Q$9,$Y$9,$A$19,$I$19,$Q$19,$Y$19,$A$29,$I$29)</f>
        <v>36</v>
      </c>
      <c r="S32" s="21" t="s">
        <v>107</v>
      </c>
      <c r="T32" s="22"/>
      <c r="U32" s="22"/>
      <c r="V32" s="22"/>
      <c r="W32" s="22"/>
      <c r="X32" s="22"/>
      <c r="Y32" s="22"/>
      <c r="Z32" s="27" t="s">
        <v>81</v>
      </c>
      <c r="AA32" s="27"/>
      <c r="AB32" s="27"/>
      <c r="AC32" s="27"/>
      <c r="AD32" s="27"/>
      <c r="AE32" s="28"/>
      <c r="AF32" s="4"/>
      <c r="AG32" s="8" t="s">
        <v>49</v>
      </c>
      <c r="AI32" s="4"/>
    </row>
    <row r="33" spans="1:35" ht="14.1" customHeight="1" x14ac:dyDescent="0.25">
      <c r="A33" s="64" t="s">
        <v>54</v>
      </c>
      <c r="B33" s="60"/>
      <c r="C33" s="60"/>
      <c r="D33" s="60"/>
      <c r="E33" s="60"/>
      <c r="F33" s="60"/>
      <c r="G33" s="60"/>
      <c r="H33" s="58">
        <f>COUNTIF($A$3:$AE$7,"S")+COUNTIF($A$13:$AE$18,"S")+COUNTIF($A$23:$AE$28,"S")</f>
        <v>52</v>
      </c>
      <c r="I33" s="70">
        <f>COUNTIF($A$3:$AE$8,"N")+COUNTIF($A$13:$AE$18,"N")+COUNTIF($A$23:$AE$28,"N")</f>
        <v>52</v>
      </c>
      <c r="J33" s="75">
        <f>H33+I33</f>
        <v>104</v>
      </c>
      <c r="L33" s="36" t="s">
        <v>36</v>
      </c>
      <c r="M33" s="37"/>
      <c r="N33" s="37"/>
      <c r="O33" s="38"/>
      <c r="P33" s="35">
        <f>SUM($B$9,$J$9,$R$9,$Z$9,$B$19,$J$19,$R$19,$Z$19,$B$29,$J$29)</f>
        <v>37</v>
      </c>
      <c r="S33" s="23" t="s">
        <v>108</v>
      </c>
      <c r="T33" s="24"/>
      <c r="U33" s="24"/>
      <c r="V33" s="24"/>
      <c r="W33" s="24"/>
      <c r="X33" s="24"/>
      <c r="Y33" s="24"/>
      <c r="Z33" s="31" t="s">
        <v>82</v>
      </c>
      <c r="AA33" s="31"/>
      <c r="AB33" s="31"/>
      <c r="AC33" s="31"/>
      <c r="AD33" s="31"/>
      <c r="AE33" s="29"/>
      <c r="AG33" s="4" t="s">
        <v>30</v>
      </c>
      <c r="AH33" s="4"/>
      <c r="AI33" s="4"/>
    </row>
    <row r="34" spans="1:35" ht="14.1" customHeight="1" x14ac:dyDescent="0.25">
      <c r="A34" s="65" t="s">
        <v>55</v>
      </c>
      <c r="B34" s="52"/>
      <c r="C34" s="52"/>
      <c r="D34" s="52"/>
      <c r="E34" s="52"/>
      <c r="F34" s="52"/>
      <c r="G34" s="52"/>
      <c r="H34" s="52"/>
      <c r="I34" s="52"/>
      <c r="J34" s="76">
        <f>COUNTIF($A$3:$AE$8,"B")+COUNTIF($A$13:$AE$18,"B")+COUNTIF($A$23:$AE$28,"B")</f>
        <v>9</v>
      </c>
      <c r="L34" s="36" t="s">
        <v>37</v>
      </c>
      <c r="M34" s="37"/>
      <c r="N34" s="37"/>
      <c r="O34" s="38"/>
      <c r="P34" s="35">
        <f>SUM($C$9,$K$9,$S$9,$AA$9,$C$19,$K$19,$S$19,$AA$19,$C$29,$K$29)</f>
        <v>36</v>
      </c>
      <c r="S34" s="23" t="s">
        <v>62</v>
      </c>
      <c r="T34" s="24"/>
      <c r="U34" s="24"/>
      <c r="V34" s="24"/>
      <c r="W34" s="24"/>
      <c r="X34" s="24"/>
      <c r="Y34" s="24"/>
      <c r="Z34" s="31" t="s">
        <v>83</v>
      </c>
      <c r="AA34" s="31"/>
      <c r="AB34" s="31"/>
      <c r="AC34" s="31"/>
      <c r="AD34" s="31"/>
      <c r="AE34" s="29"/>
      <c r="AG34" s="4" t="s">
        <v>31</v>
      </c>
      <c r="AH34" s="4" t="s">
        <v>47</v>
      </c>
      <c r="AI34" s="4"/>
    </row>
    <row r="35" spans="1:35" ht="14.1" customHeight="1" x14ac:dyDescent="0.25">
      <c r="A35" s="66" t="s">
        <v>66</v>
      </c>
      <c r="B35" s="54"/>
      <c r="C35" s="54"/>
      <c r="D35" s="54"/>
      <c r="E35" s="54"/>
      <c r="F35" s="54"/>
      <c r="G35" s="54"/>
      <c r="H35" s="54"/>
      <c r="I35" s="54"/>
      <c r="J35" s="77">
        <f>COUNTIF($A$3:$AE$8,"R")+COUNTIF($A$13:$AE$18,"R")+COUNTIF($A$23:$AE$28,"R")</f>
        <v>178</v>
      </c>
      <c r="L35" s="36" t="s">
        <v>38</v>
      </c>
      <c r="M35" s="37"/>
      <c r="N35" s="37"/>
      <c r="O35" s="38"/>
      <c r="P35" s="35">
        <f>SUM($D$9,$L$9,$T$9,$AB$9,$D$19,$L$19,$T$19,$AB$19,$D$29,$L$29)</f>
        <v>34</v>
      </c>
      <c r="S35" s="23" t="s">
        <v>63</v>
      </c>
      <c r="T35" s="24"/>
      <c r="U35" s="24"/>
      <c r="V35" s="24"/>
      <c r="W35" s="24"/>
      <c r="X35" s="24"/>
      <c r="Y35" s="24"/>
      <c r="Z35" s="31" t="s">
        <v>84</v>
      </c>
      <c r="AA35" s="31"/>
      <c r="AB35" s="31"/>
      <c r="AC35" s="31"/>
      <c r="AD35" s="31"/>
      <c r="AE35" s="29"/>
      <c r="AG35" s="4" t="s">
        <v>33</v>
      </c>
      <c r="AH35" s="41" t="s">
        <v>46</v>
      </c>
      <c r="AI35" s="4"/>
    </row>
    <row r="36" spans="1:35" ht="14.1" customHeight="1" thickBot="1" x14ac:dyDescent="0.3">
      <c r="A36" s="67" t="s">
        <v>64</v>
      </c>
      <c r="B36" s="48"/>
      <c r="C36" s="48"/>
      <c r="D36" s="48"/>
      <c r="E36" s="48"/>
      <c r="F36" s="48"/>
      <c r="G36" s="48"/>
      <c r="H36" s="48"/>
      <c r="I36" s="48"/>
      <c r="J36" s="78">
        <f>COUNTIF($A$3:$AE$8,"NN")+COUNTIF($A$13:$AE$18,"NN")+COUNTIF($A$23:$AE$28,"NN")</f>
        <v>0</v>
      </c>
      <c r="L36" s="12" t="s">
        <v>39</v>
      </c>
      <c r="M36" s="13"/>
      <c r="N36" s="13"/>
      <c r="O36" s="13"/>
      <c r="P36" s="39">
        <f>SUM($E$9,$M$9,$U$9,$AC$9,$E$19,$M$19,$U$19,$AC$19,$E$29,$M$29)</f>
        <v>35</v>
      </c>
      <c r="S36" s="23" t="s">
        <v>42</v>
      </c>
      <c r="T36" s="24"/>
      <c r="U36" s="24"/>
      <c r="V36" s="24"/>
      <c r="W36" s="24"/>
      <c r="X36" s="24"/>
      <c r="Y36" s="24"/>
      <c r="Z36" s="31" t="s">
        <v>85</v>
      </c>
      <c r="AA36" s="31"/>
      <c r="AB36" s="31"/>
      <c r="AC36" s="31"/>
      <c r="AD36" s="31"/>
      <c r="AE36" s="29"/>
      <c r="AG36" s="4" t="s">
        <v>32</v>
      </c>
      <c r="AH36" s="9" t="s">
        <v>34</v>
      </c>
      <c r="AI36" s="4"/>
    </row>
    <row r="37" spans="1:35" ht="14.1" customHeight="1" thickTop="1" x14ac:dyDescent="0.25">
      <c r="A37" s="68" t="s">
        <v>56</v>
      </c>
      <c r="B37" s="69"/>
      <c r="C37" s="69"/>
      <c r="D37" s="69"/>
      <c r="E37" s="69"/>
      <c r="F37" s="69"/>
      <c r="G37" s="69"/>
      <c r="H37" s="69"/>
      <c r="I37" s="69"/>
      <c r="J37" s="79">
        <f>COUNTIF($A$3:$AE$8,"D")+COUNTIF($A$13:$AE$18,"D")+COUNTIF($A$23:$AE$28,"D")</f>
        <v>0</v>
      </c>
      <c r="L37" s="10" t="s">
        <v>40</v>
      </c>
      <c r="M37" s="11"/>
      <c r="N37" s="11"/>
      <c r="O37" s="11"/>
      <c r="P37" s="40">
        <f>SUM(P32:P36)</f>
        <v>178</v>
      </c>
      <c r="S37" s="25" t="s">
        <v>41</v>
      </c>
      <c r="T37" s="26"/>
      <c r="U37" s="26"/>
      <c r="V37" s="26"/>
      <c r="W37" s="26"/>
      <c r="X37" s="26"/>
      <c r="Y37" s="26"/>
      <c r="Z37" s="32" t="s">
        <v>86</v>
      </c>
      <c r="AA37" s="32"/>
      <c r="AB37" s="32"/>
      <c r="AC37" s="32"/>
      <c r="AD37" s="32"/>
      <c r="AE37" s="30"/>
    </row>
    <row r="38" spans="1:35" ht="14.1" customHeight="1" x14ac:dyDescent="0.25">
      <c r="G38" s="55" t="s">
        <v>48</v>
      </c>
      <c r="J38" s="53">
        <f>SUM(J32:J37)</f>
        <v>365</v>
      </c>
    </row>
  </sheetData>
  <mergeCells count="1">
    <mergeCell ref="L31:O31"/>
  </mergeCells>
  <hyperlinks>
    <hyperlink ref="AH35" r:id="rId1"/>
    <hyperlink ref="AH36" r:id="rId2"/>
  </hyperlinks>
  <pageMargins left="0.62992125984251968" right="3.937007874015748E-2" top="0.74803149606299213" bottom="0.15748031496062992" header="0.31496062992125984" footer="0.31496062992125984"/>
  <pageSetup paperSize="9" orientation="landscape" horizontalDpi="4294967293" r:id="rId3"/>
  <headerFooter>
    <oddHeader>&amp;C&amp;"Arial Black,Podebljano"&amp;12Kalendar školske godine 2021. / 2022.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2021-2022</vt:lpstr>
      <vt:lpstr>Tablica</vt:lpstr>
      <vt:lpstr>Brojač dana</vt:lpstr>
    </vt:vector>
  </TitlesOfParts>
  <Company>MZOŠ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Čota</dc:creator>
  <cp:lastModifiedBy>Josip Mandurić</cp:lastModifiedBy>
  <cp:lastPrinted>2021-05-19T09:30:37Z</cp:lastPrinted>
  <dcterms:created xsi:type="dcterms:W3CDTF">2011-07-31T12:35:54Z</dcterms:created>
  <dcterms:modified xsi:type="dcterms:W3CDTF">2021-05-20T06:50:48Z</dcterms:modified>
</cp:coreProperties>
</file>